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13" r:id="rId2"/>
    <sheet name="limity" sheetId="11" state="hidden" r:id="rId3"/>
    <sheet name="polia" sheetId="12" state="hidden" r:id="rId4"/>
    <sheet name="výberové polia" sheetId="2" state="hidden" r:id="rId5"/>
  </sheets>
  <externalReferences>
    <externalReference r:id="rId6"/>
    <externalReference r:id="rId7"/>
    <externalReference r:id="rId8"/>
    <externalReference r:id="rId9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tabuľka'!$A$1:$J$76</definedName>
    <definedName name="plán">'[2]výberové polia'!$A$2:$A$3</definedName>
    <definedName name="prieskum" localSheetId="1">'[3]výberové polia'!$A$14:$A$16</definedName>
    <definedName name="prieskum">'výberové polia'!$A$16:$A$18</definedName>
    <definedName name="realizácia">'výberové polia'!$A$9:$A$13</definedName>
    <definedName name="st" localSheetId="1">#REF!</definedName>
    <definedName name="st">polia!$B$2:$B$4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polia!$A$2:$A$3</definedName>
    <definedName name="zál.p">[1]limity!$A$49:$A$50</definedName>
    <definedName name="zb" localSheetId="1">#REF!</definedName>
    <definedName name="zb">polia!$D$2:$D$4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3" l="1"/>
  <c r="G15" i="13"/>
  <c r="G14" i="13"/>
  <c r="G13" i="13"/>
  <c r="G68" i="1" l="1"/>
  <c r="G70" i="1" l="1"/>
  <c r="H68" i="1" l="1"/>
  <c r="G66" i="1"/>
  <c r="G63" i="1"/>
  <c r="G64" i="1"/>
  <c r="G65" i="1"/>
  <c r="G62" i="1"/>
  <c r="H56" i="1"/>
  <c r="H50" i="1"/>
  <c r="G50" i="1"/>
  <c r="H49" i="1"/>
  <c r="G49" i="1"/>
  <c r="H48" i="1"/>
  <c r="G48" i="1"/>
  <c r="G38" i="1"/>
  <c r="C36" i="11" l="1"/>
  <c r="G9" i="1" l="1"/>
  <c r="G33" i="1" l="1"/>
  <c r="H32" i="1"/>
  <c r="H33" i="1" s="1"/>
  <c r="G45" i="1" l="1"/>
  <c r="H44" i="1" l="1"/>
  <c r="H45" i="1" s="1"/>
  <c r="G18" i="1" l="1"/>
  <c r="G23" i="1"/>
  <c r="G28" i="1"/>
  <c r="H16" i="1" l="1"/>
  <c r="H15" i="1"/>
  <c r="G58" i="1"/>
  <c r="H57" i="1"/>
  <c r="H58" i="1" s="1"/>
  <c r="H37" i="1"/>
  <c r="H38" i="1" s="1"/>
  <c r="H27" i="1"/>
  <c r="H28" i="1" s="1"/>
  <c r="H22" i="1"/>
  <c r="H23" i="1" s="1"/>
  <c r="H17" i="1"/>
  <c r="H18" i="1" l="1"/>
  <c r="H70" i="1" s="1"/>
</calcChain>
</file>

<file path=xl/sharedStrings.xml><?xml version="1.0" encoding="utf-8"?>
<sst xmlns="http://schemas.openxmlformats.org/spreadsheetml/2006/main" count="274" uniqueCount="158">
  <si>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</si>
  <si>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</si>
  <si>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</si>
  <si>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</si>
  <si>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</si>
  <si>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</si>
  <si>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</si>
  <si>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</si>
  <si>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</si>
  <si>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</si>
  <si>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</si>
  <si>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</si>
  <si>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4.</t>
  </si>
  <si>
    <t>Stavebný dozor</t>
  </si>
  <si>
    <t xml:space="preserve">Spolu 021 - Stavby 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</si>
  <si>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</si>
  <si>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</si>
  <si>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</si>
  <si>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</si>
  <si>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</si>
  <si>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</si>
  <si>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</si>
  <si>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</si>
  <si>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</si>
  <si>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</si>
  <si>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</si>
  <si>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</si>
  <si>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</si>
  <si>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</si>
  <si>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</si>
  <si>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</si>
  <si>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</si>
  <si>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</si>
  <si>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</si>
  <si>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</si>
  <si>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</si>
  <si>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</si>
  <si>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t>Skupina výdavkov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</si>
  <si>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</si>
  <si>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</si>
  <si>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</si>
  <si>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</si>
  <si>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</si>
  <si>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</si>
  <si>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</si>
  <si>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</si>
  <si>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</si>
  <si>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</si>
  <si>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</si>
  <si>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</si>
  <si>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</si>
  <si>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</si>
  <si>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</si>
  <si>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</si>
  <si>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</si>
  <si>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</si>
  <si>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</si>
  <si>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</si>
  <si>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-</t>
  </si>
  <si>
    <t>Názov žiadateľa:</t>
  </si>
  <si>
    <t>Názov projektu:</t>
  </si>
  <si>
    <t>Typ aktivity: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</si>
  <si>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</si>
  <si>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</si>
  <si>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</si>
  <si>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</si>
  <si>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</si>
  <si>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</si>
  <si>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</si>
  <si>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</si>
  <si>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</si>
  <si>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</si>
  <si>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</si>
  <si>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</si>
  <si>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</si>
  <si>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</si>
  <si>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</si>
  <si>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</si>
  <si>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Neuvedené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</si>
  <si>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</si>
  <si>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</si>
  <si>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</si>
  <si>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</si>
  <si>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</si>
  <si>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</si>
  <si>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</si>
  <si>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</si>
  <si>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</si>
  <si>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</si>
  <si>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</si>
  <si>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</si>
  <si>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</si>
  <si>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Informačná tabuľa (plagát)</t>
  </si>
  <si>
    <t>Spolu priame oprávnené výdavky </t>
  </si>
  <si>
    <t>Odstránenie nezákonne umiestneného komunálneho odpadu</t>
  </si>
  <si>
    <t>Skupina výdavkov 023 - Dopravné prostriedky</t>
  </si>
  <si>
    <t>Spolu 023 - Dopravné prostriedky</t>
  </si>
  <si>
    <t>Dopravné prostriedky</t>
  </si>
  <si>
    <t>Typ aktivity</t>
  </si>
  <si>
    <t>Hlavná aktivita</t>
  </si>
  <si>
    <t>Vybudovanie, resp. dobudovanie systému zberu a odvozu komunálneho odpadu</t>
  </si>
  <si>
    <t>Odstránenie nezákonne umiestneného odpadu</t>
  </si>
  <si>
    <t>Vybudovanie, resp. dobudovanie systému zberu a odvozu komunálneho odpadu
Odstránenie nezákonne umiestneného odpadu</t>
  </si>
  <si>
    <t>nákup hnuteľných vecí na podporu triedeného zberu</t>
  </si>
  <si>
    <t>zberná nádoba (1 100 l)</t>
  </si>
  <si>
    <t>veľkokapacitná zberná nádoba</t>
  </si>
  <si>
    <t>na projekt</t>
  </si>
  <si>
    <t>1 ks</t>
  </si>
  <si>
    <t>Dočasný pútač</t>
  </si>
  <si>
    <t>Stála tabuľa (stály pútač)</t>
  </si>
  <si>
    <t>Dočasný pútač a stála tabuľa (stály pútač)</t>
  </si>
  <si>
    <t>stojiská</t>
  </si>
  <si>
    <t>zberné dvory</t>
  </si>
  <si>
    <t>áno</t>
  </si>
  <si>
    <t>0-50</t>
  </si>
  <si>
    <t>nie</t>
  </si>
  <si>
    <t>51-100</t>
  </si>
  <si>
    <t>3 a viac</t>
  </si>
  <si>
    <t>101 a viac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</si>
  <si>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</si>
  <si>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</si>
  <si>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Príloha č. 6.5  ŽoNFP</t>
  </si>
  <si>
    <r>
      <t>Priame oprávnené výdavky - typ aktivity C</t>
    </r>
    <r>
      <rPr>
        <b/>
        <vertAlign val="superscript"/>
        <sz val="11"/>
        <rFont val="Calibri"/>
        <family val="2"/>
        <charset val="238"/>
        <scheme val="minor"/>
      </rPr>
      <t xml:space="preserve">1 </t>
    </r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</si>
  <si>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Ak žiadateľ bude v v rámci projektu realizovať aj spôsob realizácie C.1 s C.2 (stojiská aj zberný dvor), uvedie v stĺpci "podrobný komentár k položke" okrem iného aj sumu za každý spôsob realizácie.</t>
    </r>
  </si>
  <si>
    <r>
      <t>Priame oprávnené výdavky - typ aktivity D</t>
    </r>
    <r>
      <rPr>
        <b/>
        <vertAlign val="superscript"/>
        <sz val="11"/>
        <rFont val="Calibri"/>
        <family val="2"/>
        <charset val="238"/>
        <scheme val="minor"/>
      </rPr>
      <t xml:space="preserve">1 </t>
    </r>
  </si>
  <si>
    <t>Spolu priame oprávnené výdavky typ C</t>
  </si>
  <si>
    <t>Spolu priame oprávnené výdavky typ D</t>
  </si>
  <si>
    <t>C. Vybudovanie, resp. dobudovanie systému zberu a odvozu komunálneho odpadu</t>
  </si>
  <si>
    <t>D. Realizácia sanačných prác nelegálnych skládok, vrátane eliminácie nepriaznivých vplyvov nelegálnej skládky</t>
  </si>
  <si>
    <t>Kombinácia typov aktivít C + D
C. Vybudovanie, resp. dobudovanie systému zberu a odvozu komunálneho odpadu
D. Realizácia sanačných prác nelegálnych skládok, vrátane eliminácie nepriaznivých vplyvov nelegálnej skládky</t>
  </si>
  <si>
    <t>Externý manažment</t>
  </si>
  <si>
    <t>hodina</t>
  </si>
  <si>
    <t>Realizácia verejného obstarávania - interne</t>
  </si>
  <si>
    <t>mesiac</t>
  </si>
  <si>
    <t>Celková cena práce/ Jednotková cena (EUR)</t>
  </si>
  <si>
    <r>
      <t xml:space="preserve">Cena práce/ Jednotková cena bez DPH </t>
    </r>
    <r>
      <rPr>
        <b/>
        <sz val="10"/>
        <rFont val="Calibri"/>
        <family val="2"/>
        <charset val="238"/>
        <scheme val="minor"/>
      </rPr>
      <t>(EUR)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</si>
  <si>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</t>
    </r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</si>
  <si>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</si>
  <si>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</si>
  <si>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</si>
  <si>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</si>
  <si>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</si>
  <si>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</si>
  <si>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</si>
  <si>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</si>
  <si>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</si>
  <si>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</si>
  <si>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</si>
  <si>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</si>
  <si>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</si>
  <si>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 xml:space="preserve">Vyhodnotenie prieskumu trhu 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</si>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</sst>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8" fillId="0" borderId="0" applyNumberFormat="0" applyFill="0" applyBorder="0" applyAlignment="0" applyProtection="0"/>
  </cellStyleXfs>
  <cellXfs count="307">
    <xf numFmtId="0" fontId="0" fillId="0" borderId="0" xfId="0"/>
    <xf numFmtId="2" fontId="2" fillId="0" borderId="0" xfId="0" applyNumberFormat="1" applyFont="1"/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/>
    </xf>
    <xf numFmtId="165" fontId="2" fillId="0" borderId="13" xfId="1" applyNumberFormat="1" applyFont="1" applyBorder="1" applyAlignment="1" applyProtection="1">
      <alignment horizontal="right" vertical="center" wrapText="1"/>
      <protection hidden="1"/>
    </xf>
    <xf numFmtId="2" fontId="3" fillId="3" borderId="0" xfId="0" applyNumberFormat="1" applyFont="1" applyFill="1" applyBorder="1" applyAlignment="1">
      <alignment horizontal="left" vertical="center"/>
    </xf>
    <xf numFmtId="165" fontId="3" fillId="3" borderId="0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9" xfId="1" applyNumberFormat="1" applyFont="1" applyFill="1" applyBorder="1" applyAlignment="1" applyProtection="1">
      <alignment horizontal="center" vertical="center" wrapText="1"/>
      <protection locked="0" hidden="1"/>
    </xf>
    <xf numFmtId="2" fontId="2" fillId="3" borderId="0" xfId="0" applyNumberFormat="1" applyFont="1" applyFill="1"/>
    <xf numFmtId="2" fontId="2" fillId="0" borderId="0" xfId="0" applyNumberFormat="1" applyFont="1" applyFill="1" applyBorder="1"/>
    <xf numFmtId="0" fontId="2" fillId="0" borderId="13" xfId="0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/>
    <xf numFmtId="2" fontId="3" fillId="0" borderId="0" xfId="0" applyNumberFormat="1" applyFont="1" applyFill="1" applyBorder="1" applyAlignment="1">
      <alignment horizontal="justify" wrapText="1"/>
    </xf>
    <xf numFmtId="165" fontId="3" fillId="0" borderId="0" xfId="1" applyNumberFormat="1" applyFont="1" applyFill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center" wrapText="1"/>
    </xf>
    <xf numFmtId="2" fontId="3" fillId="0" borderId="0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justify" vertical="center" wrapText="1"/>
    </xf>
    <xf numFmtId="165" fontId="3" fillId="0" borderId="0" xfId="1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vertical="center"/>
    </xf>
    <xf numFmtId="2" fontId="3" fillId="5" borderId="12" xfId="0" applyNumberFormat="1" applyFont="1" applyFill="1" applyBorder="1" applyAlignment="1">
      <alignment horizontal="center" vertical="center" wrapText="1"/>
    </xf>
    <xf numFmtId="2" fontId="3" fillId="5" borderId="14" xfId="0" applyNumberFormat="1" applyFont="1" applyFill="1" applyBorder="1" applyAlignment="1">
      <alignment horizontal="center" vertical="center" wrapText="1"/>
    </xf>
    <xf numFmtId="165" fontId="3" fillId="5" borderId="1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5" fontId="7" fillId="2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2" fillId="5" borderId="12" xfId="0" applyNumberFormat="1" applyFont="1" applyFill="1" applyBorder="1" applyAlignment="1">
      <alignment horizontal="center" vertical="center"/>
    </xf>
    <xf numFmtId="165" fontId="3" fillId="6" borderId="23" xfId="1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Alignment="1">
      <alignment wrapText="1"/>
    </xf>
    <xf numFmtId="0" fontId="2" fillId="0" borderId="0" xfId="3" applyFont="1"/>
    <xf numFmtId="2" fontId="2" fillId="0" borderId="26" xfId="3" applyNumberFormat="1" applyFont="1" applyBorder="1"/>
    <xf numFmtId="2" fontId="2" fillId="0" borderId="27" xfId="3" applyNumberFormat="1" applyFont="1" applyBorder="1"/>
    <xf numFmtId="2" fontId="2" fillId="0" borderId="28" xfId="3" applyNumberFormat="1" applyFont="1" applyBorder="1"/>
    <xf numFmtId="2" fontId="2" fillId="0" borderId="18" xfId="3" applyNumberFormat="1" applyFont="1" applyBorder="1"/>
    <xf numFmtId="2" fontId="2" fillId="0" borderId="19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8" xfId="3" applyFont="1" applyBorder="1"/>
    <xf numFmtId="0" fontId="2" fillId="0" borderId="19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3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6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3" xfId="3" applyFont="1" applyFill="1" applyBorder="1"/>
    <xf numFmtId="0" fontId="2" fillId="5" borderId="33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8" xfId="3" applyFont="1" applyBorder="1" applyAlignment="1">
      <alignment vertical="center"/>
    </xf>
    <xf numFmtId="0" fontId="2" fillId="0" borderId="13" xfId="3" applyFont="1" applyBorder="1" applyAlignment="1">
      <alignment horizontal="center" vertical="center"/>
    </xf>
    <xf numFmtId="2" fontId="2" fillId="0" borderId="13" xfId="3" applyNumberFormat="1" applyFont="1" applyBorder="1" applyAlignment="1" applyProtection="1">
      <alignment horizontal="center" vertical="center"/>
    </xf>
    <xf numFmtId="0" fontId="2" fillId="0" borderId="14" xfId="3" applyFont="1" applyBorder="1" applyAlignment="1" applyProtection="1">
      <alignment horizontal="left" vertical="center" wrapText="1"/>
      <protection locked="0"/>
    </xf>
    <xf numFmtId="0" fontId="8" fillId="0" borderId="13" xfId="3" applyFont="1" applyBorder="1" applyAlignment="1" applyProtection="1">
      <alignment horizontal="center" vertical="center" wrapText="1"/>
      <protection locked="0"/>
    </xf>
    <xf numFmtId="0" fontId="11" fillId="0" borderId="0" xfId="4" applyAlignment="1">
      <alignment vertical="center"/>
    </xf>
    <xf numFmtId="0" fontId="11" fillId="0" borderId="0" xfId="4" applyAlignment="1">
      <alignment vertical="center" wrapText="1"/>
    </xf>
    <xf numFmtId="2" fontId="11" fillId="0" borderId="0" xfId="4" applyNumberFormat="1" applyAlignment="1">
      <alignment vertical="center" wrapText="1"/>
    </xf>
    <xf numFmtId="0" fontId="11" fillId="2" borderId="31" xfId="4" applyFill="1" applyBorder="1" applyAlignment="1">
      <alignment horizontal="center" vertical="center" wrapText="1"/>
    </xf>
    <xf numFmtId="0" fontId="11" fillId="0" borderId="43" xfId="4" applyBorder="1" applyAlignment="1">
      <alignment vertical="center" wrapText="1"/>
    </xf>
    <xf numFmtId="0" fontId="11" fillId="0" borderId="20" xfId="4" applyBorder="1" applyAlignment="1">
      <alignment vertical="center" wrapText="1"/>
    </xf>
    <xf numFmtId="10" fontId="11" fillId="0" borderId="20" xfId="4" applyNumberFormat="1" applyBorder="1" applyAlignment="1">
      <alignment vertical="center"/>
    </xf>
    <xf numFmtId="2" fontId="11" fillId="0" borderId="20" xfId="4" applyNumberFormat="1" applyBorder="1" applyAlignment="1">
      <alignment horizontal="center" vertical="center" wrapText="1"/>
    </xf>
    <xf numFmtId="0" fontId="11" fillId="0" borderId="21" xfId="4" applyBorder="1" applyAlignment="1">
      <alignment horizontal="center" vertical="center"/>
    </xf>
    <xf numFmtId="10" fontId="11" fillId="0" borderId="13" xfId="4" applyNumberFormat="1" applyBorder="1" applyAlignment="1">
      <alignment vertical="center"/>
    </xf>
    <xf numFmtId="4" fontId="11" fillId="0" borderId="13" xfId="4" applyNumberFormat="1" applyBorder="1" applyAlignment="1">
      <alignment vertical="center" wrapText="1"/>
    </xf>
    <xf numFmtId="4" fontId="11" fillId="0" borderId="14" xfId="4" applyNumberFormat="1" applyBorder="1" applyAlignment="1">
      <alignment vertical="center"/>
    </xf>
    <xf numFmtId="4" fontId="11" fillId="0" borderId="14" xfId="4" applyNumberFormat="1" applyBorder="1" applyAlignment="1">
      <alignment horizontal="right" vertical="center"/>
    </xf>
    <xf numFmtId="10" fontId="11" fillId="0" borderId="33" xfId="4" applyNumberFormat="1" applyBorder="1" applyAlignment="1">
      <alignment vertical="center"/>
    </xf>
    <xf numFmtId="4" fontId="11" fillId="0" borderId="33" xfId="4" applyNumberFormat="1" applyBorder="1" applyAlignment="1">
      <alignment vertical="center" wrapText="1"/>
    </xf>
    <xf numFmtId="4" fontId="11" fillId="0" borderId="41" xfId="4" applyNumberFormat="1" applyBorder="1" applyAlignment="1">
      <alignment horizontal="right" vertical="center"/>
    </xf>
    <xf numFmtId="10" fontId="11" fillId="3" borderId="13" xfId="4" applyNumberFormat="1" applyFill="1" applyBorder="1" applyAlignment="1">
      <alignment vertical="center"/>
    </xf>
    <xf numFmtId="4" fontId="11" fillId="3" borderId="13" xfId="4" applyNumberFormat="1" applyFill="1" applyBorder="1" applyAlignment="1">
      <alignment vertical="center" wrapText="1"/>
    </xf>
    <xf numFmtId="4" fontId="11" fillId="3" borderId="14" xfId="4" applyNumberFormat="1" applyFill="1" applyBorder="1" applyAlignment="1">
      <alignment vertical="center"/>
    </xf>
    <xf numFmtId="10" fontId="11" fillId="3" borderId="6" xfId="4" applyNumberFormat="1" applyFill="1" applyBorder="1" applyAlignment="1">
      <alignment vertical="center"/>
    </xf>
    <xf numFmtId="4" fontId="11" fillId="3" borderId="6" xfId="4" applyNumberFormat="1" applyFill="1" applyBorder="1" applyAlignment="1">
      <alignment vertical="center" wrapText="1"/>
    </xf>
    <xf numFmtId="4" fontId="11" fillId="3" borderId="31" xfId="4" applyNumberFormat="1" applyFill="1" applyBorder="1" applyAlignment="1">
      <alignment horizontal="right" vertical="center"/>
    </xf>
    <xf numFmtId="0" fontId="11" fillId="0" borderId="18" xfId="4" applyBorder="1" applyAlignment="1">
      <alignment horizontal="left" vertical="center" wrapText="1"/>
    </xf>
    <xf numFmtId="0" fontId="11" fillId="0" borderId="0" xfId="4" applyBorder="1" applyAlignment="1">
      <alignment horizontal="center" vertical="center" wrapText="1"/>
    </xf>
    <xf numFmtId="10" fontId="11" fillId="0" borderId="0" xfId="4" applyNumberFormat="1" applyBorder="1" applyAlignment="1">
      <alignment vertical="center"/>
    </xf>
    <xf numFmtId="4" fontId="11" fillId="0" borderId="0" xfId="4" applyNumberFormat="1" applyBorder="1" applyAlignment="1">
      <alignment vertical="center" wrapText="1"/>
    </xf>
    <xf numFmtId="4" fontId="11" fillId="0" borderId="19" xfId="4" applyNumberFormat="1" applyBorder="1" applyAlignment="1">
      <alignment horizontal="right" vertical="center"/>
    </xf>
    <xf numFmtId="0" fontId="11" fillId="2" borderId="44" xfId="4" applyFill="1" applyBorder="1" applyAlignment="1">
      <alignment vertical="center" wrapText="1"/>
    </xf>
    <xf numFmtId="0" fontId="11" fillId="2" borderId="42" xfId="4" applyFill="1" applyBorder="1" applyAlignment="1">
      <alignment horizontal="center" vertical="center" wrapText="1"/>
    </xf>
    <xf numFmtId="4" fontId="11" fillId="0" borderId="20" xfId="4" applyNumberFormat="1" applyBorder="1" applyAlignment="1">
      <alignment vertical="center" wrapText="1"/>
    </xf>
    <xf numFmtId="4" fontId="11" fillId="0" borderId="21" xfId="4" applyNumberFormat="1" applyBorder="1" applyAlignment="1">
      <alignment vertical="center"/>
    </xf>
    <xf numFmtId="10" fontId="11" fillId="0" borderId="33" xfId="4" applyNumberFormat="1" applyBorder="1" applyAlignment="1">
      <alignment horizontal="center" vertical="center"/>
    </xf>
    <xf numFmtId="4" fontId="11" fillId="0" borderId="33" xfId="4" applyNumberFormat="1" applyBorder="1" applyAlignment="1">
      <alignment horizontal="center" vertical="center" wrapText="1"/>
    </xf>
    <xf numFmtId="4" fontId="11" fillId="0" borderId="41" xfId="4" applyNumberFormat="1" applyBorder="1" applyAlignment="1">
      <alignment horizontal="center" vertical="center"/>
    </xf>
    <xf numFmtId="10" fontId="11" fillId="2" borderId="42" xfId="4" applyNumberFormat="1" applyFill="1" applyBorder="1" applyAlignment="1">
      <alignment horizontal="center" vertical="center"/>
    </xf>
    <xf numFmtId="0" fontId="11" fillId="0" borderId="0" xfId="4" applyAlignment="1">
      <alignment horizontal="center" vertical="center"/>
    </xf>
    <xf numFmtId="0" fontId="11" fillId="0" borderId="20" xfId="4" applyBorder="1" applyAlignment="1">
      <alignment horizontal="left" vertical="center" wrapText="1"/>
    </xf>
    <xf numFmtId="4" fontId="11" fillId="0" borderId="20" xfId="4" applyNumberFormat="1" applyBorder="1" applyAlignment="1">
      <alignment horizontal="center" vertical="center" wrapText="1"/>
    </xf>
    <xf numFmtId="4" fontId="11" fillId="0" borderId="21" xfId="4" applyNumberFormat="1" applyBorder="1" applyAlignment="1">
      <alignment horizontal="center" vertical="center" wrapText="1"/>
    </xf>
    <xf numFmtId="0" fontId="11" fillId="0" borderId="13" xfId="4" applyBorder="1" applyAlignment="1">
      <alignment vertical="center" wrapText="1"/>
    </xf>
    <xf numFmtId="4" fontId="11" fillId="0" borderId="13" xfId="4" applyNumberFormat="1" applyBorder="1" applyAlignment="1">
      <alignment horizontal="center" vertical="center" wrapText="1"/>
    </xf>
    <xf numFmtId="4" fontId="11" fillId="0" borderId="14" xfId="4" applyNumberFormat="1" applyBorder="1" applyAlignment="1">
      <alignment horizontal="center" vertical="center"/>
    </xf>
    <xf numFmtId="0" fontId="11" fillId="0" borderId="6" xfId="4" applyBorder="1" applyAlignment="1">
      <alignment vertical="center" wrapText="1"/>
    </xf>
    <xf numFmtId="4" fontId="11" fillId="0" borderId="6" xfId="4" applyNumberFormat="1" applyBorder="1" applyAlignment="1">
      <alignment vertical="center" wrapText="1"/>
    </xf>
    <xf numFmtId="4" fontId="11" fillId="0" borderId="6" xfId="4" applyNumberFormat="1" applyBorder="1" applyAlignment="1">
      <alignment horizontal="center" vertical="center" wrapText="1"/>
    </xf>
    <xf numFmtId="4" fontId="11" fillId="0" borderId="31" xfId="4" applyNumberFormat="1" applyBorder="1" applyAlignment="1">
      <alignment horizontal="center" vertical="center"/>
    </xf>
    <xf numFmtId="10" fontId="11" fillId="0" borderId="0" xfId="4" applyNumberFormat="1" applyAlignment="1">
      <alignment vertical="center"/>
    </xf>
    <xf numFmtId="4" fontId="11" fillId="0" borderId="0" xfId="4" applyNumberFormat="1" applyAlignment="1">
      <alignment vertical="center" wrapText="1"/>
    </xf>
    <xf numFmtId="4" fontId="11" fillId="0" borderId="0" xfId="4" applyNumberFormat="1" applyAlignment="1">
      <alignment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2" fillId="0" borderId="0" xfId="0" applyNumberFormat="1" applyFont="1" applyFill="1" applyAlignment="1">
      <alignment vertical="center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2" fontId="2" fillId="6" borderId="0" xfId="0" applyNumberFormat="1" applyFont="1" applyFill="1" applyBorder="1" applyAlignment="1" applyProtection="1">
      <alignment vertical="center"/>
      <protection locked="0"/>
    </xf>
    <xf numFmtId="0" fontId="6" fillId="6" borderId="27" xfId="0" applyFont="1" applyFill="1" applyBorder="1" applyAlignment="1">
      <alignment vertical="center"/>
    </xf>
    <xf numFmtId="0" fontId="6" fillId="6" borderId="2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19" xfId="0" applyFont="1" applyFill="1" applyBorder="1" applyAlignment="1">
      <alignment vertical="center"/>
    </xf>
    <xf numFmtId="2" fontId="2" fillId="6" borderId="19" xfId="0" applyNumberFormat="1" applyFont="1" applyFill="1" applyBorder="1" applyAlignment="1" applyProtection="1">
      <alignment vertical="center"/>
      <protection locked="0"/>
    </xf>
    <xf numFmtId="0" fontId="11" fillId="0" borderId="39" xfId="4" applyBorder="1" applyAlignment="1">
      <alignment horizontal="left" vertical="center" wrapText="1"/>
    </xf>
    <xf numFmtId="0" fontId="11" fillId="0" borderId="33" xfId="4" applyBorder="1" applyAlignment="1">
      <alignment horizontal="center" vertical="center" wrapText="1"/>
    </xf>
    <xf numFmtId="0" fontId="11" fillId="2" borderId="6" xfId="4" applyFill="1" applyBorder="1" applyAlignment="1">
      <alignment horizontal="center" vertical="center" wrapText="1"/>
    </xf>
    <xf numFmtId="0" fontId="0" fillId="7" borderId="0" xfId="0" applyFill="1"/>
    <xf numFmtId="0" fontId="0" fillId="5" borderId="0" xfId="0" applyFill="1"/>
    <xf numFmtId="2" fontId="3" fillId="5" borderId="13" xfId="0" applyNumberFormat="1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vertical="center" wrapText="1"/>
    </xf>
    <xf numFmtId="2" fontId="3" fillId="5" borderId="13" xfId="0" applyNumberFormat="1" applyFont="1" applyFill="1" applyBorder="1" applyAlignment="1">
      <alignment vertical="center" wrapText="1"/>
    </xf>
    <xf numFmtId="2" fontId="3" fillId="5" borderId="12" xfId="0" applyNumberFormat="1" applyFont="1" applyFill="1" applyBorder="1" applyAlignment="1">
      <alignment vertical="center"/>
    </xf>
    <xf numFmtId="2" fontId="3" fillId="5" borderId="13" xfId="0" applyNumberFormat="1" applyFont="1" applyFill="1" applyBorder="1" applyAlignment="1">
      <alignment vertical="center"/>
    </xf>
    <xf numFmtId="165" fontId="3" fillId="6" borderId="2" xfId="1" applyNumberFormat="1" applyFont="1" applyFill="1" applyBorder="1" applyAlignment="1">
      <alignment horizontal="right" vertical="center" wrapText="1"/>
    </xf>
    <xf numFmtId="165" fontId="3" fillId="6" borderId="13" xfId="1" applyNumberFormat="1" applyFont="1" applyFill="1" applyBorder="1" applyAlignment="1">
      <alignment horizontal="right" vertical="center" wrapText="1"/>
    </xf>
    <xf numFmtId="165" fontId="3" fillId="6" borderId="6" xfId="1" applyNumberFormat="1" applyFont="1" applyFill="1" applyBorder="1" applyAlignment="1">
      <alignment horizontal="right" vertical="center" wrapText="1"/>
    </xf>
    <xf numFmtId="165" fontId="3" fillId="5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left" vertical="center" wrapText="1"/>
      <protection locked="0"/>
    </xf>
    <xf numFmtId="0" fontId="2" fillId="0" borderId="13" xfId="2" applyFont="1" applyFill="1" applyBorder="1" applyAlignment="1" applyProtection="1">
      <alignment horizontal="center" vertical="center" wrapText="1"/>
      <protection locked="0"/>
    </xf>
    <xf numFmtId="0" fontId="2" fillId="0" borderId="13" xfId="2" applyFont="1" applyFill="1" applyBorder="1" applyAlignment="1" applyProtection="1">
      <alignment horizontal="left" vertical="center" wrapText="1"/>
      <protection locked="0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vertical="center" wrapText="1"/>
    </xf>
    <xf numFmtId="0" fontId="2" fillId="0" borderId="13" xfId="0" applyFont="1" applyFill="1" applyBorder="1" applyAlignment="1" applyProtection="1">
      <alignment vertical="center" wrapText="1"/>
      <protection locked="0"/>
    </xf>
    <xf numFmtId="2" fontId="2" fillId="0" borderId="13" xfId="0" applyNumberFormat="1" applyFont="1" applyFill="1" applyBorder="1" applyAlignment="1">
      <alignment horizontal="left" vertical="center" wrapText="1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2" fontId="3" fillId="5" borderId="33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8" xfId="0" applyNumberFormat="1" applyFont="1" applyBorder="1" applyAlignment="1"/>
    <xf numFmtId="2" fontId="3" fillId="2" borderId="14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wrapText="1"/>
    </xf>
    <xf numFmtId="0" fontId="0" fillId="0" borderId="3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8" fillId="0" borderId="0" xfId="0" applyNumberFormat="1" applyFont="1" applyAlignment="1">
      <alignment horizontal="left" vertical="center" wrapText="1"/>
    </xf>
    <xf numFmtId="2" fontId="18" fillId="0" borderId="0" xfId="5" applyNumberFormat="1" applyAlignment="1">
      <alignment horizontal="left" vertical="center" wrapText="1"/>
    </xf>
    <xf numFmtId="2" fontId="3" fillId="6" borderId="9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1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65" fontId="3" fillId="6" borderId="29" xfId="1" applyNumberFormat="1" applyFont="1" applyFill="1" applyBorder="1" applyAlignment="1">
      <alignment horizontal="center" vertical="center" wrapText="1"/>
    </xf>
    <xf numFmtId="165" fontId="3" fillId="6" borderId="30" xfId="1" applyNumberFormat="1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left" vertical="center" wrapText="1"/>
    </xf>
    <xf numFmtId="2" fontId="3" fillId="5" borderId="13" xfId="0" applyNumberFormat="1" applyFont="1" applyFill="1" applyBorder="1" applyAlignment="1">
      <alignment horizontal="left" vertical="center" wrapText="1"/>
    </xf>
    <xf numFmtId="2" fontId="3" fillId="5" borderId="14" xfId="0" applyNumberFormat="1" applyFont="1" applyFill="1" applyBorder="1" applyAlignment="1">
      <alignment horizontal="left" vertical="center" wrapText="1"/>
    </xf>
    <xf numFmtId="2" fontId="2" fillId="0" borderId="58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51" xfId="0" applyNumberFormat="1" applyFont="1" applyBorder="1" applyAlignment="1">
      <alignment horizontal="center"/>
    </xf>
    <xf numFmtId="2" fontId="3" fillId="5" borderId="12" xfId="0" applyNumberFormat="1" applyFont="1" applyFill="1" applyBorder="1" applyAlignment="1">
      <alignment horizontal="left" vertical="center"/>
    </xf>
    <xf numFmtId="2" fontId="3" fillId="5" borderId="13" xfId="0" applyNumberFormat="1" applyFont="1" applyFill="1" applyBorder="1" applyAlignment="1">
      <alignment horizontal="left" vertical="center"/>
    </xf>
    <xf numFmtId="2" fontId="2" fillId="0" borderId="18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3" fillId="5" borderId="13" xfId="0" applyNumberFormat="1" applyFont="1" applyFill="1" applyBorder="1" applyAlignment="1">
      <alignment horizontal="center" vertical="center" wrapText="1"/>
    </xf>
    <xf numFmtId="165" fontId="2" fillId="3" borderId="17" xfId="1" applyNumberFormat="1" applyFont="1" applyFill="1" applyBorder="1" applyAlignment="1" applyProtection="1">
      <alignment horizontal="center" vertical="center" wrapText="1"/>
      <protection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left" vertical="center"/>
    </xf>
    <xf numFmtId="2" fontId="3" fillId="5" borderId="6" xfId="0" applyNumberFormat="1" applyFont="1" applyFill="1" applyBorder="1" applyAlignment="1">
      <alignment horizontal="left" vertical="center"/>
    </xf>
    <xf numFmtId="2" fontId="3" fillId="6" borderId="1" xfId="0" applyNumberFormat="1" applyFont="1" applyFill="1" applyBorder="1" applyAlignment="1">
      <alignment horizontal="left" vertical="center" wrapText="1"/>
    </xf>
    <xf numFmtId="2" fontId="3" fillId="6" borderId="2" xfId="0" applyNumberFormat="1" applyFont="1" applyFill="1" applyBorder="1" applyAlignment="1">
      <alignment horizontal="left" vertical="center" wrapText="1"/>
    </xf>
    <xf numFmtId="2" fontId="3" fillId="6" borderId="12" xfId="0" applyNumberFormat="1" applyFont="1" applyFill="1" applyBorder="1" applyAlignment="1">
      <alignment horizontal="left" vertical="center" wrapText="1"/>
    </xf>
    <xf numFmtId="2" fontId="3" fillId="6" borderId="13" xfId="0" applyNumberFormat="1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5" borderId="2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left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49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 wrapText="1"/>
    </xf>
    <xf numFmtId="2" fontId="3" fillId="6" borderId="50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26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18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32" xfId="0" applyNumberFormat="1" applyFont="1" applyFill="1" applyBorder="1" applyAlignment="1">
      <alignment horizontal="center" vertical="center"/>
    </xf>
    <xf numFmtId="2" fontId="3" fillId="6" borderId="36" xfId="0" applyNumberFormat="1" applyFont="1" applyFill="1" applyBorder="1" applyAlignment="1">
      <alignment horizontal="center" vertical="center" wrapText="1"/>
    </xf>
    <xf numFmtId="2" fontId="3" fillId="6" borderId="37" xfId="0" applyNumberFormat="1" applyFont="1" applyFill="1" applyBorder="1" applyAlignment="1">
      <alignment horizontal="center" vertical="center" wrapText="1"/>
    </xf>
    <xf numFmtId="2" fontId="3" fillId="6" borderId="48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7" xfId="0" applyNumberFormat="1" applyFont="1" applyFill="1" applyBorder="1" applyAlignment="1" applyProtection="1">
      <alignment horizontal="left" vertical="center" wrapText="1"/>
      <protection locked="0"/>
    </xf>
    <xf numFmtId="2" fontId="3" fillId="2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" xfId="0" applyNumberFormat="1" applyFont="1" applyFill="1" applyBorder="1" applyAlignment="1">
      <alignment horizontal="left" vertical="center" wrapText="1"/>
    </xf>
    <xf numFmtId="2" fontId="3" fillId="5" borderId="2" xfId="0" applyNumberFormat="1" applyFont="1" applyFill="1" applyBorder="1" applyAlignment="1">
      <alignment horizontal="left" vertical="center" wrapText="1"/>
    </xf>
    <xf numFmtId="2" fontId="3" fillId="5" borderId="24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Alignment="1">
      <alignment horizontal="left" vertical="center"/>
    </xf>
    <xf numFmtId="165" fontId="2" fillId="5" borderId="13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4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6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31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5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6" borderId="52" xfId="1" applyNumberFormat="1" applyFont="1" applyFill="1" applyBorder="1" applyAlignment="1">
      <alignment horizontal="center" vertical="center" wrapText="1"/>
    </xf>
    <xf numFmtId="165" fontId="3" fillId="6" borderId="53" xfId="1" applyNumberFormat="1" applyFont="1" applyFill="1" applyBorder="1" applyAlignment="1">
      <alignment horizontal="center" vertical="center" wrapText="1"/>
    </xf>
    <xf numFmtId="165" fontId="3" fillId="6" borderId="54" xfId="1" applyNumberFormat="1" applyFont="1" applyFill="1" applyBorder="1" applyAlignment="1">
      <alignment horizontal="center" vertical="center" wrapText="1"/>
    </xf>
    <xf numFmtId="165" fontId="3" fillId="6" borderId="55" xfId="1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left" vertical="center" wrapText="1"/>
    </xf>
    <xf numFmtId="2" fontId="3" fillId="6" borderId="6" xfId="0" applyNumberFormat="1" applyFont="1" applyFill="1" applyBorder="1" applyAlignment="1">
      <alignment horizontal="left" vertical="center" wrapText="1"/>
    </xf>
    <xf numFmtId="165" fontId="3" fillId="6" borderId="56" xfId="1" applyNumberFormat="1" applyFont="1" applyFill="1" applyBorder="1" applyAlignment="1">
      <alignment horizontal="center" vertical="center" wrapText="1"/>
    </xf>
    <xf numFmtId="165" fontId="3" fillId="6" borderId="57" xfId="1" applyNumberFormat="1" applyFont="1" applyFill="1" applyBorder="1" applyAlignment="1">
      <alignment horizontal="center" vertical="center" wrapText="1"/>
    </xf>
    <xf numFmtId="2" fontId="2" fillId="3" borderId="58" xfId="0" applyNumberFormat="1" applyFont="1" applyFill="1" applyBorder="1" applyAlignment="1">
      <alignment horizontal="center"/>
    </xf>
    <xf numFmtId="2" fontId="2" fillId="3" borderId="34" xfId="0" applyNumberFormat="1" applyFont="1" applyFill="1" applyBorder="1" applyAlignment="1">
      <alignment horizontal="center"/>
    </xf>
    <xf numFmtId="2" fontId="2" fillId="3" borderId="51" xfId="0" applyNumberFormat="1" applyFont="1" applyFill="1" applyBorder="1" applyAlignment="1">
      <alignment horizontal="center"/>
    </xf>
    <xf numFmtId="0" fontId="2" fillId="0" borderId="37" xfId="3" applyFont="1" applyBorder="1" applyAlignment="1">
      <alignment horizontal="justify" vertical="top" wrapText="1"/>
    </xf>
    <xf numFmtId="0" fontId="2" fillId="0" borderId="38" xfId="3" applyFont="1" applyBorder="1" applyAlignment="1">
      <alignment horizontal="justify" vertical="top" wrapText="1"/>
    </xf>
    <xf numFmtId="0" fontId="2" fillId="5" borderId="14" xfId="3" applyFont="1" applyFill="1" applyBorder="1" applyAlignment="1">
      <alignment horizontal="center" vertical="center"/>
    </xf>
    <xf numFmtId="0" fontId="2" fillId="0" borderId="17" xfId="3" applyFont="1" applyBorder="1" applyAlignment="1" applyProtection="1">
      <alignment vertical="center" wrapText="1" shrinkToFit="1"/>
      <protection locked="0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6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7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3" fillId="6" borderId="34" xfId="3" applyFont="1" applyFill="1" applyBorder="1" applyAlignment="1">
      <alignment horizontal="center"/>
    </xf>
    <xf numFmtId="0" fontId="3" fillId="4" borderId="13" xfId="3" applyFont="1" applyFill="1" applyBorder="1" applyAlignment="1">
      <alignment horizontal="left" vertical="center"/>
    </xf>
    <xf numFmtId="166" fontId="3" fillId="0" borderId="17" xfId="3" applyNumberFormat="1" applyFont="1" applyBorder="1" applyAlignment="1">
      <alignment horizontal="left"/>
    </xf>
    <xf numFmtId="0" fontId="3" fillId="0" borderId="15" xfId="3" applyFont="1" applyBorder="1" applyAlignment="1">
      <alignment horizontal="left"/>
    </xf>
    <xf numFmtId="0" fontId="3" fillId="0" borderId="16" xfId="3" applyFont="1" applyBorder="1" applyAlignment="1">
      <alignment horizontal="left"/>
    </xf>
    <xf numFmtId="0" fontId="2" fillId="0" borderId="13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22" xfId="3" applyFont="1" applyBorder="1" applyAlignment="1">
      <alignment horizontal="justify" vertical="top" wrapText="1"/>
    </xf>
    <xf numFmtId="0" fontId="2" fillId="0" borderId="25" xfId="3" applyFont="1" applyBorder="1" applyAlignment="1">
      <alignment horizontal="justify" vertical="top" wrapText="1"/>
    </xf>
    <xf numFmtId="2" fontId="3" fillId="5" borderId="17" xfId="3" applyNumberFormat="1" applyFont="1" applyFill="1" applyBorder="1" applyAlignment="1">
      <alignment horizontal="left" vertical="center" wrapText="1"/>
    </xf>
    <xf numFmtId="2" fontId="3" fillId="5" borderId="16" xfId="3" applyNumberFormat="1" applyFont="1" applyFill="1" applyBorder="1" applyAlignment="1">
      <alignment horizontal="left" vertical="center" wrapText="1"/>
    </xf>
    <xf numFmtId="0" fontId="2" fillId="0" borderId="17" xfId="3" applyFont="1" applyBorder="1" applyAlignment="1" applyProtection="1">
      <alignment horizontal="center"/>
      <protection locked="0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6" xfId="3" applyFont="1" applyBorder="1" applyAlignment="1" applyProtection="1">
      <alignment horizontal="center"/>
      <protection locked="0"/>
    </xf>
    <xf numFmtId="0" fontId="2" fillId="5" borderId="13" xfId="3" applyFont="1" applyFill="1" applyBorder="1" applyAlignment="1">
      <alignment horizontal="center" vertical="center"/>
    </xf>
    <xf numFmtId="0" fontId="2" fillId="5" borderId="33" xfId="3" applyFont="1" applyFill="1" applyBorder="1" applyAlignment="1">
      <alignment horizontal="center" vertical="center"/>
    </xf>
    <xf numFmtId="0" fontId="2" fillId="5" borderId="20" xfId="3" applyFont="1" applyFill="1" applyBorder="1" applyAlignment="1">
      <alignment horizontal="center" vertical="center"/>
    </xf>
    <xf numFmtId="0" fontId="2" fillId="5" borderId="13" xfId="3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/>
    </xf>
    <xf numFmtId="2" fontId="3" fillId="5" borderId="15" xfId="3" applyNumberFormat="1" applyFont="1" applyFill="1" applyBorder="1" applyAlignment="1">
      <alignment horizontal="center" vertical="center"/>
    </xf>
    <xf numFmtId="2" fontId="3" fillId="0" borderId="17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5" xfId="3" applyNumberFormat="1" applyFont="1" applyFill="1" applyBorder="1" applyAlignment="1">
      <alignment horizontal="center" vertical="center" wrapText="1"/>
    </xf>
    <xf numFmtId="2" fontId="3" fillId="5" borderId="22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left" vertical="center"/>
    </xf>
    <xf numFmtId="2" fontId="3" fillId="5" borderId="16" xfId="3" applyNumberFormat="1" applyFont="1" applyFill="1" applyBorder="1" applyAlignment="1">
      <alignment horizontal="left" vertical="center"/>
    </xf>
    <xf numFmtId="0" fontId="11" fillId="0" borderId="12" xfId="4" applyBorder="1" applyAlignment="1">
      <alignment horizontal="left" vertical="center" wrapText="1"/>
    </xf>
    <xf numFmtId="0" fontId="11" fillId="0" borderId="13" xfId="4" applyBorder="1" applyAlignment="1">
      <alignment horizontal="center" vertical="center" wrapText="1"/>
    </xf>
    <xf numFmtId="4" fontId="11" fillId="2" borderId="42" xfId="4" applyNumberFormat="1" applyFill="1" applyBorder="1" applyAlignment="1">
      <alignment horizontal="center" vertical="center" wrapText="1"/>
    </xf>
    <xf numFmtId="4" fontId="11" fillId="2" borderId="45" xfId="4" applyNumberFormat="1" applyFill="1" applyBorder="1" applyAlignment="1">
      <alignment horizontal="center" vertical="center" wrapText="1"/>
    </xf>
    <xf numFmtId="0" fontId="11" fillId="0" borderId="40" xfId="4" applyBorder="1" applyAlignment="1">
      <alignment horizontal="left" vertical="center" wrapText="1"/>
    </xf>
    <xf numFmtId="0" fontId="11" fillId="0" borderId="46" xfId="4" applyBorder="1" applyAlignment="1">
      <alignment horizontal="left" vertical="center" wrapText="1"/>
    </xf>
    <xf numFmtId="0" fontId="11" fillId="0" borderId="5" xfId="4" applyBorder="1" applyAlignment="1">
      <alignment horizontal="left" vertical="center" wrapText="1"/>
    </xf>
    <xf numFmtId="0" fontId="11" fillId="0" borderId="6" xfId="4" applyBorder="1" applyAlignment="1">
      <alignment horizontal="center" vertical="center" wrapText="1"/>
    </xf>
    <xf numFmtId="0" fontId="1" fillId="5" borderId="44" xfId="4" applyFont="1" applyFill="1" applyBorder="1" applyAlignment="1">
      <alignment horizontal="center" vertical="center" wrapText="1"/>
    </xf>
    <xf numFmtId="0" fontId="1" fillId="5" borderId="42" xfId="4" applyFont="1" applyFill="1" applyBorder="1" applyAlignment="1">
      <alignment horizontal="center" vertical="center" wrapText="1"/>
    </xf>
    <xf numFmtId="0" fontId="1" fillId="5" borderId="45" xfId="4" applyFont="1" applyFill="1" applyBorder="1" applyAlignment="1">
      <alignment horizontal="center" vertical="center" wrapText="1"/>
    </xf>
    <xf numFmtId="2" fontId="11" fillId="2" borderId="42" xfId="4" applyNumberFormat="1" applyFill="1" applyBorder="1" applyAlignment="1">
      <alignment horizontal="center" vertical="center" wrapText="1"/>
    </xf>
    <xf numFmtId="2" fontId="11" fillId="2" borderId="45" xfId="4" applyNumberFormat="1" applyFill="1" applyBorder="1" applyAlignment="1">
      <alignment horizontal="center" vertical="center" wrapText="1"/>
    </xf>
    <xf numFmtId="0" fontId="11" fillId="0" borderId="43" xfId="4" applyBorder="1" applyAlignment="1">
      <alignment horizontal="left" vertical="center" wrapText="1"/>
    </xf>
    <xf numFmtId="0" fontId="11" fillId="0" borderId="20" xfId="4" applyBorder="1" applyAlignment="1">
      <alignment horizontal="center" vertical="center" wrapText="1"/>
    </xf>
    <xf numFmtId="0" fontId="11" fillId="0" borderId="39" xfId="4" applyBorder="1" applyAlignment="1">
      <alignment horizontal="left" vertical="center" wrapText="1"/>
    </xf>
    <xf numFmtId="0" fontId="11" fillId="0" borderId="33" xfId="4" applyBorder="1" applyAlignment="1">
      <alignment horizontal="center" vertical="center" wrapText="1"/>
    </xf>
    <xf numFmtId="0" fontId="11" fillId="0" borderId="12" xfId="4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1" fillId="2" borderId="1" xfId="4" applyFill="1" applyBorder="1" applyAlignment="1">
      <alignment horizontal="left" vertical="center" wrapText="1"/>
    </xf>
    <xf numFmtId="0" fontId="11" fillId="2" borderId="5" xfId="4" applyFill="1" applyBorder="1" applyAlignment="1">
      <alignment horizontal="left" vertical="center" wrapText="1"/>
    </xf>
    <xf numFmtId="0" fontId="11" fillId="2" borderId="2" xfId="4" applyFill="1" applyBorder="1" applyAlignment="1">
      <alignment horizontal="center" vertical="center" wrapText="1"/>
    </xf>
    <xf numFmtId="0" fontId="11" fillId="2" borderId="6" xfId="4" applyFill="1" applyBorder="1" applyAlignment="1">
      <alignment horizontal="center" vertical="center" wrapText="1"/>
    </xf>
    <xf numFmtId="0" fontId="11" fillId="2" borderId="24" xfId="4" applyFill="1" applyBorder="1" applyAlignment="1">
      <alignment horizontal="center" vertical="center" wrapText="1"/>
    </xf>
    <xf numFmtId="2" fontId="11" fillId="0" borderId="13" xfId="4" applyNumberFormat="1" applyBorder="1" applyAlignment="1">
      <alignment horizontal="center" vertical="center" wrapText="1"/>
    </xf>
    <xf numFmtId="2" fontId="11" fillId="0" borderId="14" xfId="4" applyNumberFormat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0" borderId="13" xfId="0" applyBorder="1" applyAlignment="1">
      <alignment horizontal="left" wrapText="1"/>
    </xf>
    <xf numFmtId="0" fontId="0" fillId="0" borderId="3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checked="Checked" firstButton="1" fmlaLink="'výberové polia'!$C$2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</xdr:row>
          <xdr:rowOff>295275</xdr:rowOff>
        </xdr:from>
        <xdr:to>
          <xdr:col>9</xdr:col>
          <xdr:colOff>895350</xdr:colOff>
          <xdr:row>6</xdr:row>
          <xdr:rowOff>66675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C. Vybudovanie, resp. dobudovanie systému zberu a odvozu komunálneho odpadu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314325</xdr:colOff>
          <xdr:row>5</xdr:row>
          <xdr:rowOff>190500</xdr:rowOff>
        </xdr:from>
        <xdr:to>
          <xdr:col>9</xdr:col>
          <xdr:colOff>1704975</xdr:colOff>
          <xdr:row>7</xdr:row>
          <xdr:rowOff>57150</xdr:rowOff>
        </xdr:to>
        <xdr:sp macro="" textlink="">
          <xdr:nvSpPr>
            <xdr:cNvPr id="7171" name="Option Button 3" descr="B. Realizácia sanačných prác nelegálnych skládok, vrátane eliminácie nepriaznivých vplyvov nelegálnej skládky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D. Realizácia sanačných prác nelegálnych skládok, vrátane eliminácie nepriaznivých vplyvov nelegálnej skládky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314325</xdr:colOff>
          <xdr:row>6</xdr:row>
          <xdr:rowOff>161925</xdr:rowOff>
        </xdr:from>
        <xdr:to>
          <xdr:col>9</xdr:col>
          <xdr:colOff>1333500</xdr:colOff>
          <xdr:row>7</xdr:row>
          <xdr:rowOff>247650</xdr:rowOff>
        </xdr:to>
        <xdr:sp macro="" textlink="">
          <xdr:nvSpPr>
            <xdr:cNvPr id="7172" name="Option Butto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Kombinácia typov aktivít C + D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showGridLines="0" tabSelected="1" view="pageBreakPreview" zoomScaleNormal="100" zoomScaleSheetLayoutView="100" zoomScalePageLayoutView="80" workbookViewId="0">
      <selection activeCell="I65" sqref="I65"/>
    </sheetView>
  </sheetViews>
  <sheetFormatPr defaultRowHeight="15" x14ac:dyDescent="0.25"/>
  <cols>
    <col min="1" max="1" width="2.7109375" style="1" customWidth="1"/>
    <col min="2" max="2" width="4.42578125" style="1" customWidth="1"/>
    <col min="3" max="3" width="42.85546875" style="1" customWidth="1"/>
    <col min="4" max="5" width="11.28515625" style="1" customWidth="1"/>
    <col min="6" max="6" width="27.42578125" style="1" customWidth="1"/>
    <col min="7" max="7" width="18.7109375" style="1" customWidth="1"/>
    <col min="8" max="8" width="18.85546875" style="1" customWidth="1"/>
    <col min="9" max="9" width="30.28515625" style="1" customWidth="1"/>
    <col min="10" max="10" width="55" style="1" customWidth="1"/>
    <col min="11" max="11" width="5.42578125" style="1" customWidth="1"/>
    <col min="12" max="12" width="2.85546875" style="1" customWidth="1"/>
    <col min="13" max="13" width="9.140625" style="1"/>
    <col min="14" max="14" width="13.7109375" style="1" bestFit="1" customWidth="1"/>
    <col min="15" max="16384" width="9.140625" style="1"/>
  </cols>
  <sheetData>
    <row r="1" spans="2:10" ht="29.25" customHeight="1" x14ac:dyDescent="0.25">
      <c r="E1" s="149" t="s">
        <v>0</v>
      </c>
      <c r="F1" s="149"/>
      <c r="G1" s="2"/>
      <c r="H1" s="2"/>
      <c r="I1" s="2"/>
      <c r="J1" s="3" t="s">
        <v>121</v>
      </c>
    </row>
    <row r="2" spans="2:10" ht="15.75" thickBot="1" x14ac:dyDescent="0.3">
      <c r="E2" s="4"/>
      <c r="G2" s="4"/>
      <c r="H2" s="4"/>
      <c r="I2" s="4"/>
      <c r="J2" s="4"/>
    </row>
    <row r="3" spans="2:10" s="22" customFormat="1" ht="24" customHeight="1" x14ac:dyDescent="0.25">
      <c r="B3" s="198" t="s">
        <v>59</v>
      </c>
      <c r="C3" s="199"/>
      <c r="D3" s="200"/>
      <c r="E3" s="200"/>
      <c r="F3" s="200"/>
      <c r="G3" s="215"/>
      <c r="H3" s="215"/>
      <c r="I3" s="215"/>
      <c r="J3" s="216"/>
    </row>
    <row r="4" spans="2:10" s="22" customFormat="1" ht="25.5" customHeight="1" thickBot="1" x14ac:dyDescent="0.3">
      <c r="B4" s="201" t="s">
        <v>60</v>
      </c>
      <c r="C4" s="202"/>
      <c r="D4" s="203"/>
      <c r="E4" s="203"/>
      <c r="F4" s="203"/>
      <c r="G4" s="217"/>
      <c r="H4" s="217"/>
      <c r="I4" s="217"/>
      <c r="J4" s="218"/>
    </row>
    <row r="5" spans="2:10" s="113" customFormat="1" ht="25.5" customHeight="1" thickBot="1" x14ac:dyDescent="0.3">
      <c r="E5" s="110"/>
      <c r="F5" s="110"/>
      <c r="G5" s="114"/>
      <c r="H5" s="114"/>
      <c r="I5" s="114"/>
      <c r="J5" s="114"/>
    </row>
    <row r="6" spans="2:10" s="113" customFormat="1" ht="18" customHeight="1" x14ac:dyDescent="0.25">
      <c r="B6" s="204" t="s">
        <v>61</v>
      </c>
      <c r="C6" s="205"/>
      <c r="D6" s="205"/>
      <c r="E6" s="205"/>
      <c r="F6" s="206"/>
      <c r="G6" s="116"/>
      <c r="H6" s="116"/>
      <c r="I6" s="116"/>
      <c r="J6" s="117"/>
    </row>
    <row r="7" spans="2:10" s="113" customFormat="1" ht="17.25" customHeight="1" x14ac:dyDescent="0.25">
      <c r="B7" s="207"/>
      <c r="C7" s="208"/>
      <c r="D7" s="208"/>
      <c r="E7" s="208"/>
      <c r="F7" s="209"/>
      <c r="G7" s="118"/>
      <c r="H7" s="118"/>
      <c r="I7" s="118"/>
      <c r="J7" s="119"/>
    </row>
    <row r="8" spans="2:10" s="113" customFormat="1" ht="21.75" customHeight="1" x14ac:dyDescent="0.25">
      <c r="B8" s="207"/>
      <c r="C8" s="208"/>
      <c r="D8" s="208"/>
      <c r="E8" s="208"/>
      <c r="F8" s="209"/>
      <c r="G8" s="115"/>
      <c r="H8" s="115"/>
      <c r="I8" s="115"/>
      <c r="J8" s="120"/>
    </row>
    <row r="9" spans="2:10" ht="38.25" customHeight="1" thickBot="1" x14ac:dyDescent="0.3">
      <c r="B9" s="210" t="s">
        <v>62</v>
      </c>
      <c r="C9" s="211"/>
      <c r="D9" s="211"/>
      <c r="E9" s="211"/>
      <c r="F9" s="212"/>
      <c r="G9" s="213" t="str">
        <f>IF('výberové polia'!C22=1,'výberové polia'!B22,IF('výberové polia'!C22=2,'výberové polia'!B23,'výberové polia'!B24))</f>
        <v>Vybudovanie, resp. dobudovanie systému zberu a odvozu komunálneho odpadu</v>
      </c>
      <c r="H9" s="213"/>
      <c r="I9" s="213"/>
      <c r="J9" s="214"/>
    </row>
    <row r="10" spans="2:10" ht="15.75" thickBot="1" x14ac:dyDescent="0.3"/>
    <row r="11" spans="2:10" ht="29.25" customHeight="1" thickBot="1" x14ac:dyDescent="0.3">
      <c r="B11" s="165" t="s">
        <v>122</v>
      </c>
      <c r="C11" s="166"/>
      <c r="D11" s="166"/>
      <c r="E11" s="166"/>
      <c r="F11" s="166"/>
      <c r="G11" s="166"/>
      <c r="H11" s="166"/>
      <c r="I11" s="166"/>
      <c r="J11" s="167"/>
    </row>
    <row r="12" spans="2:10" ht="11.25" customHeight="1" thickBot="1" x14ac:dyDescent="0.3">
      <c r="B12" s="147"/>
      <c r="C12" s="2"/>
      <c r="D12" s="2"/>
      <c r="E12" s="2"/>
      <c r="F12" s="6"/>
      <c r="G12" s="7"/>
      <c r="H12" s="7"/>
      <c r="I12" s="8"/>
      <c r="J12" s="9"/>
    </row>
    <row r="13" spans="2:10" ht="15" customHeight="1" x14ac:dyDescent="0.25">
      <c r="B13" s="219" t="s">
        <v>119</v>
      </c>
      <c r="C13" s="220"/>
      <c r="D13" s="220"/>
      <c r="E13" s="220"/>
      <c r="F13" s="220"/>
      <c r="G13" s="220"/>
      <c r="H13" s="220"/>
      <c r="I13" s="220"/>
      <c r="J13" s="221"/>
    </row>
    <row r="14" spans="2:10" ht="34.5" customHeight="1" x14ac:dyDescent="0.25">
      <c r="B14" s="127" t="s">
        <v>3</v>
      </c>
      <c r="C14" s="184" t="s">
        <v>4</v>
      </c>
      <c r="D14" s="184"/>
      <c r="E14" s="184"/>
      <c r="F14" s="184"/>
      <c r="G14" s="126" t="s">
        <v>5</v>
      </c>
      <c r="H14" s="126" t="s">
        <v>6</v>
      </c>
      <c r="I14" s="126" t="s">
        <v>30</v>
      </c>
      <c r="J14" s="24" t="s">
        <v>120</v>
      </c>
    </row>
    <row r="15" spans="2:10" x14ac:dyDescent="0.25">
      <c r="B15" s="30" t="s">
        <v>8</v>
      </c>
      <c r="C15" s="187" t="s">
        <v>24</v>
      </c>
      <c r="D15" s="187"/>
      <c r="E15" s="187"/>
      <c r="F15" s="187"/>
      <c r="G15" s="5">
        <v>0</v>
      </c>
      <c r="H15" s="5">
        <f>ROUND(G15*1.2,2)</f>
        <v>0</v>
      </c>
      <c r="I15" s="29"/>
      <c r="J15" s="32"/>
    </row>
    <row r="16" spans="2:10" x14ac:dyDescent="0.25">
      <c r="B16" s="30" t="s">
        <v>9</v>
      </c>
      <c r="C16" s="187" t="s">
        <v>11</v>
      </c>
      <c r="D16" s="187"/>
      <c r="E16" s="187"/>
      <c r="F16" s="187"/>
      <c r="G16" s="5">
        <v>0</v>
      </c>
      <c r="H16" s="5">
        <f>ROUND(G16*1.2,2)</f>
        <v>0</v>
      </c>
      <c r="I16" s="29"/>
      <c r="J16" s="32"/>
    </row>
    <row r="17" spans="2:10" x14ac:dyDescent="0.25">
      <c r="B17" s="30" t="s">
        <v>10</v>
      </c>
      <c r="C17" s="187" t="s">
        <v>13</v>
      </c>
      <c r="D17" s="187"/>
      <c r="E17" s="187"/>
      <c r="F17" s="187"/>
      <c r="G17" s="5">
        <v>0</v>
      </c>
      <c r="H17" s="5">
        <f t="shared" ref="H17" si="0">ROUND(G17*1.2,2)</f>
        <v>0</v>
      </c>
      <c r="I17" s="29"/>
      <c r="J17" s="32"/>
    </row>
    <row r="18" spans="2:10" x14ac:dyDescent="0.25">
      <c r="B18" s="179" t="s">
        <v>14</v>
      </c>
      <c r="C18" s="180"/>
      <c r="D18" s="180"/>
      <c r="E18" s="180"/>
      <c r="F18" s="180"/>
      <c r="G18" s="25">
        <f>SUM(G15:G17)</f>
        <v>0</v>
      </c>
      <c r="H18" s="25">
        <f>SUM(H15:H17)</f>
        <v>0</v>
      </c>
      <c r="I18" s="223"/>
      <c r="J18" s="224"/>
    </row>
    <row r="19" spans="2:10" s="10" customFormat="1" ht="11.25" customHeight="1" x14ac:dyDescent="0.25">
      <c r="B19" s="236"/>
      <c r="C19" s="237"/>
      <c r="D19" s="237"/>
      <c r="E19" s="237"/>
      <c r="F19" s="237"/>
      <c r="G19" s="237"/>
      <c r="H19" s="237"/>
      <c r="I19" s="237"/>
      <c r="J19" s="238"/>
    </row>
    <row r="20" spans="2:10" ht="15" customHeight="1" x14ac:dyDescent="0.25">
      <c r="B20" s="173" t="s">
        <v>32</v>
      </c>
      <c r="C20" s="174"/>
      <c r="D20" s="174"/>
      <c r="E20" s="174"/>
      <c r="F20" s="174"/>
      <c r="G20" s="174"/>
      <c r="H20" s="174"/>
      <c r="I20" s="174"/>
      <c r="J20" s="175"/>
    </row>
    <row r="21" spans="2:10" ht="27" x14ac:dyDescent="0.25">
      <c r="B21" s="23" t="s">
        <v>3</v>
      </c>
      <c r="C21" s="184" t="s">
        <v>4</v>
      </c>
      <c r="D21" s="184"/>
      <c r="E21" s="184"/>
      <c r="F21" s="184"/>
      <c r="G21" s="126" t="s">
        <v>5</v>
      </c>
      <c r="H21" s="126" t="s">
        <v>6</v>
      </c>
      <c r="I21" s="126" t="s">
        <v>30</v>
      </c>
      <c r="J21" s="24" t="s">
        <v>120</v>
      </c>
    </row>
    <row r="22" spans="2:10" x14ac:dyDescent="0.25">
      <c r="B22" s="30" t="s">
        <v>8</v>
      </c>
      <c r="C22" s="197" t="s">
        <v>15</v>
      </c>
      <c r="D22" s="197"/>
      <c r="E22" s="197"/>
      <c r="F22" s="197"/>
      <c r="G22" s="5">
        <v>0</v>
      </c>
      <c r="H22" s="5">
        <f>ROUND(G22*1.2,2)</f>
        <v>0</v>
      </c>
      <c r="I22" s="29"/>
      <c r="J22" s="32"/>
    </row>
    <row r="23" spans="2:10" x14ac:dyDescent="0.25">
      <c r="B23" s="179" t="s">
        <v>33</v>
      </c>
      <c r="C23" s="180"/>
      <c r="D23" s="180"/>
      <c r="E23" s="180"/>
      <c r="F23" s="180"/>
      <c r="G23" s="25">
        <f>SUM(G22:G22)</f>
        <v>0</v>
      </c>
      <c r="H23" s="25">
        <f>SUM(H22:H22)</f>
        <v>0</v>
      </c>
      <c r="I23" s="223"/>
      <c r="J23" s="224"/>
    </row>
    <row r="24" spans="2:10" ht="12" customHeight="1" x14ac:dyDescent="0.25">
      <c r="B24" s="176"/>
      <c r="C24" s="177"/>
      <c r="D24" s="177"/>
      <c r="E24" s="177"/>
      <c r="F24" s="177"/>
      <c r="G24" s="177"/>
      <c r="H24" s="177"/>
      <c r="I24" s="177"/>
      <c r="J24" s="178"/>
    </row>
    <row r="25" spans="2:10" ht="15" customHeight="1" x14ac:dyDescent="0.25">
      <c r="B25" s="173" t="s">
        <v>16</v>
      </c>
      <c r="C25" s="174"/>
      <c r="D25" s="174"/>
      <c r="E25" s="174"/>
      <c r="F25" s="174"/>
      <c r="G25" s="174"/>
      <c r="H25" s="174"/>
      <c r="I25" s="174"/>
      <c r="J25" s="175"/>
    </row>
    <row r="26" spans="2:10" ht="27" x14ac:dyDescent="0.25">
      <c r="B26" s="23" t="s">
        <v>3</v>
      </c>
      <c r="C26" s="184" t="s">
        <v>4</v>
      </c>
      <c r="D26" s="184"/>
      <c r="E26" s="184"/>
      <c r="F26" s="184"/>
      <c r="G26" s="126" t="s">
        <v>5</v>
      </c>
      <c r="H26" s="126" t="s">
        <v>6</v>
      </c>
      <c r="I26" s="126" t="s">
        <v>30</v>
      </c>
      <c r="J26" s="24" t="s">
        <v>120</v>
      </c>
    </row>
    <row r="27" spans="2:10" ht="18" customHeight="1" x14ac:dyDescent="0.25">
      <c r="B27" s="30" t="s">
        <v>8</v>
      </c>
      <c r="C27" s="187" t="s">
        <v>31</v>
      </c>
      <c r="D27" s="187"/>
      <c r="E27" s="187"/>
      <c r="F27" s="187"/>
      <c r="G27" s="5">
        <v>0</v>
      </c>
      <c r="H27" s="5">
        <f t="shared" ref="H27" si="1">ROUND(G27*1.2,2)</f>
        <v>0</v>
      </c>
      <c r="I27" s="29"/>
      <c r="J27" s="32"/>
    </row>
    <row r="28" spans="2:10" x14ac:dyDescent="0.25">
      <c r="B28" s="179" t="s">
        <v>17</v>
      </c>
      <c r="C28" s="180"/>
      <c r="D28" s="180"/>
      <c r="E28" s="180"/>
      <c r="F28" s="180"/>
      <c r="G28" s="25">
        <f>SUM(G27:G27)</f>
        <v>0</v>
      </c>
      <c r="H28" s="25">
        <f>SUM(H27:H27)</f>
        <v>0</v>
      </c>
      <c r="I28" s="223"/>
      <c r="J28" s="224"/>
    </row>
    <row r="29" spans="2:10" x14ac:dyDescent="0.25">
      <c r="B29" s="176"/>
      <c r="C29" s="177"/>
      <c r="D29" s="177"/>
      <c r="E29" s="177"/>
      <c r="F29" s="177"/>
      <c r="G29" s="177"/>
      <c r="H29" s="177"/>
      <c r="I29" s="177"/>
      <c r="J29" s="178"/>
    </row>
    <row r="30" spans="2:10" ht="15" customHeight="1" x14ac:dyDescent="0.25">
      <c r="B30" s="173" t="s">
        <v>95</v>
      </c>
      <c r="C30" s="174"/>
      <c r="D30" s="174"/>
      <c r="E30" s="174"/>
      <c r="F30" s="174"/>
      <c r="G30" s="174"/>
      <c r="H30" s="174"/>
      <c r="I30" s="174"/>
      <c r="J30" s="175"/>
    </row>
    <row r="31" spans="2:10" ht="27" x14ac:dyDescent="0.25">
      <c r="B31" s="23" t="s">
        <v>3</v>
      </c>
      <c r="C31" s="184" t="s">
        <v>4</v>
      </c>
      <c r="D31" s="184"/>
      <c r="E31" s="184"/>
      <c r="F31" s="184"/>
      <c r="G31" s="126" t="s">
        <v>5</v>
      </c>
      <c r="H31" s="126" t="s">
        <v>6</v>
      </c>
      <c r="I31" s="126" t="s">
        <v>30</v>
      </c>
      <c r="J31" s="24" t="s">
        <v>120</v>
      </c>
    </row>
    <row r="32" spans="2:10" x14ac:dyDescent="0.25">
      <c r="B32" s="30" t="s">
        <v>8</v>
      </c>
      <c r="C32" s="187" t="s">
        <v>97</v>
      </c>
      <c r="D32" s="187"/>
      <c r="E32" s="187"/>
      <c r="F32" s="187"/>
      <c r="G32" s="5">
        <v>0</v>
      </c>
      <c r="H32" s="5">
        <f t="shared" ref="H32" si="2">ROUND(G32*1.2,2)</f>
        <v>0</v>
      </c>
      <c r="I32" s="29"/>
      <c r="J32" s="32"/>
    </row>
    <row r="33" spans="2:10" x14ac:dyDescent="0.25">
      <c r="B33" s="179" t="s">
        <v>96</v>
      </c>
      <c r="C33" s="180"/>
      <c r="D33" s="180"/>
      <c r="E33" s="180"/>
      <c r="F33" s="180"/>
      <c r="G33" s="25">
        <f>SUM(G32:G32)</f>
        <v>0</v>
      </c>
      <c r="H33" s="25">
        <f>SUM(H32:H32)</f>
        <v>0</v>
      </c>
      <c r="I33" s="223"/>
      <c r="J33" s="224"/>
    </row>
    <row r="34" spans="2:10" ht="10.5" customHeight="1" x14ac:dyDescent="0.25">
      <c r="B34" s="176"/>
      <c r="C34" s="177"/>
      <c r="D34" s="177"/>
      <c r="E34" s="177"/>
      <c r="F34" s="177"/>
      <c r="G34" s="177"/>
      <c r="H34" s="177"/>
      <c r="I34" s="177"/>
      <c r="J34" s="178"/>
    </row>
    <row r="35" spans="2:10" s="22" customFormat="1" ht="15" customHeight="1" x14ac:dyDescent="0.25">
      <c r="B35" s="173" t="s">
        <v>18</v>
      </c>
      <c r="C35" s="174"/>
      <c r="D35" s="174"/>
      <c r="E35" s="174"/>
      <c r="F35" s="174"/>
      <c r="G35" s="174"/>
      <c r="H35" s="174"/>
      <c r="I35" s="174"/>
      <c r="J35" s="175"/>
    </row>
    <row r="36" spans="2:10" s="22" customFormat="1" ht="27" x14ac:dyDescent="0.25">
      <c r="B36" s="23" t="s">
        <v>3</v>
      </c>
      <c r="C36" s="184" t="s">
        <v>4</v>
      </c>
      <c r="D36" s="184"/>
      <c r="E36" s="184"/>
      <c r="F36" s="184"/>
      <c r="G36" s="126" t="s">
        <v>5</v>
      </c>
      <c r="H36" s="126" t="s">
        <v>6</v>
      </c>
      <c r="I36" s="126" t="s">
        <v>30</v>
      </c>
      <c r="J36" s="24" t="s">
        <v>120</v>
      </c>
    </row>
    <row r="37" spans="2:10" s="22" customFormat="1" x14ac:dyDescent="0.25">
      <c r="B37" s="30" t="s">
        <v>8</v>
      </c>
      <c r="C37" s="197" t="s">
        <v>31</v>
      </c>
      <c r="D37" s="197"/>
      <c r="E37" s="197"/>
      <c r="F37" s="197"/>
      <c r="G37" s="5">
        <v>0</v>
      </c>
      <c r="H37" s="5">
        <f>ROUND(G37*1.2,2)</f>
        <v>0</v>
      </c>
      <c r="I37" s="29"/>
      <c r="J37" s="32"/>
    </row>
    <row r="38" spans="2:10" s="22" customFormat="1" ht="15.75" thickBot="1" x14ac:dyDescent="0.3">
      <c r="B38" s="188" t="s">
        <v>19</v>
      </c>
      <c r="C38" s="189"/>
      <c r="D38" s="189"/>
      <c r="E38" s="189"/>
      <c r="F38" s="189"/>
      <c r="G38" s="134">
        <f>SUM(G37:G37)</f>
        <v>0</v>
      </c>
      <c r="H38" s="134">
        <f>SUM(H37)</f>
        <v>0</v>
      </c>
      <c r="I38" s="225"/>
      <c r="J38" s="226"/>
    </row>
    <row r="39" spans="2:10" ht="12" customHeight="1" thickBot="1" x14ac:dyDescent="0.3">
      <c r="B39" s="181"/>
      <c r="C39" s="182"/>
      <c r="D39" s="182"/>
      <c r="E39" s="182"/>
      <c r="F39" s="182"/>
      <c r="G39" s="182"/>
      <c r="H39" s="182"/>
      <c r="I39" s="182"/>
      <c r="J39" s="183"/>
    </row>
    <row r="40" spans="2:10" ht="26.25" customHeight="1" thickBot="1" x14ac:dyDescent="0.3">
      <c r="B40" s="165" t="s">
        <v>124</v>
      </c>
      <c r="C40" s="166"/>
      <c r="D40" s="166"/>
      <c r="E40" s="166"/>
      <c r="F40" s="166"/>
      <c r="G40" s="166"/>
      <c r="H40" s="166"/>
      <c r="I40" s="166"/>
      <c r="J40" s="167"/>
    </row>
    <row r="41" spans="2:10" ht="12" customHeight="1" thickBot="1" x14ac:dyDescent="0.3">
      <c r="B41" s="181"/>
      <c r="C41" s="182"/>
      <c r="D41" s="182"/>
      <c r="E41" s="182"/>
      <c r="F41" s="182"/>
      <c r="G41" s="182"/>
      <c r="H41" s="182"/>
      <c r="I41" s="182"/>
      <c r="J41" s="183"/>
    </row>
    <row r="42" spans="2:10" ht="21.75" customHeight="1" x14ac:dyDescent="0.25">
      <c r="B42" s="194" t="s">
        <v>37</v>
      </c>
      <c r="C42" s="195"/>
      <c r="D42" s="195"/>
      <c r="E42" s="195"/>
      <c r="F42" s="195"/>
      <c r="G42" s="195"/>
      <c r="H42" s="195"/>
      <c r="I42" s="195"/>
      <c r="J42" s="196"/>
    </row>
    <row r="43" spans="2:10" ht="29.25" customHeight="1" x14ac:dyDescent="0.25">
      <c r="B43" s="23" t="s">
        <v>3</v>
      </c>
      <c r="C43" s="184" t="s">
        <v>4</v>
      </c>
      <c r="D43" s="184"/>
      <c r="E43" s="184"/>
      <c r="F43" s="184"/>
      <c r="G43" s="126" t="s">
        <v>5</v>
      </c>
      <c r="H43" s="126" t="s">
        <v>6</v>
      </c>
      <c r="I43" s="126" t="s">
        <v>30</v>
      </c>
      <c r="J43" s="24" t="s">
        <v>120</v>
      </c>
    </row>
    <row r="44" spans="2:10" ht="21.75" customHeight="1" x14ac:dyDescent="0.25">
      <c r="B44" s="30" t="s">
        <v>8</v>
      </c>
      <c r="C44" s="187" t="s">
        <v>94</v>
      </c>
      <c r="D44" s="187"/>
      <c r="E44" s="187"/>
      <c r="F44" s="187"/>
      <c r="G44" s="5">
        <v>0</v>
      </c>
      <c r="H44" s="5">
        <f>ROUND(G44*1.2,2)</f>
        <v>0</v>
      </c>
      <c r="I44" s="29"/>
      <c r="J44" s="32"/>
    </row>
    <row r="45" spans="2:10" ht="21.75" customHeight="1" thickBot="1" x14ac:dyDescent="0.3">
      <c r="B45" s="188" t="s">
        <v>36</v>
      </c>
      <c r="C45" s="189"/>
      <c r="D45" s="189"/>
      <c r="E45" s="189"/>
      <c r="F45" s="189"/>
      <c r="G45" s="134">
        <f>SUM(G44:G44)</f>
        <v>0</v>
      </c>
      <c r="H45" s="134">
        <f>SUM(H44:H44)</f>
        <v>0</v>
      </c>
      <c r="I45" s="225"/>
      <c r="J45" s="226"/>
    </row>
    <row r="46" spans="2:10" ht="14.25" customHeight="1" x14ac:dyDescent="0.25">
      <c r="B46" s="181"/>
      <c r="C46" s="182"/>
      <c r="D46" s="182"/>
      <c r="E46" s="182"/>
      <c r="F46" s="182"/>
      <c r="G46" s="182"/>
      <c r="H46" s="182"/>
      <c r="I46" s="182"/>
      <c r="J46" s="183"/>
    </row>
    <row r="47" spans="2:10" ht="12.75" customHeight="1" thickBot="1" x14ac:dyDescent="0.3">
      <c r="B47" s="181"/>
      <c r="C47" s="182"/>
      <c r="D47" s="182"/>
      <c r="E47" s="182"/>
      <c r="F47" s="182"/>
      <c r="G47" s="182"/>
      <c r="H47" s="182"/>
      <c r="I47" s="182"/>
      <c r="J47" s="183"/>
    </row>
    <row r="48" spans="2:10" ht="23.25" customHeight="1" x14ac:dyDescent="0.25">
      <c r="B48" s="190" t="s">
        <v>125</v>
      </c>
      <c r="C48" s="191"/>
      <c r="D48" s="191"/>
      <c r="E48" s="191"/>
      <c r="F48" s="191"/>
      <c r="G48" s="131">
        <f>G18+G33+G23+G28+G38</f>
        <v>0</v>
      </c>
      <c r="H48" s="131">
        <f>H18+H33+H23+H28+H38</f>
        <v>0</v>
      </c>
      <c r="I48" s="228"/>
      <c r="J48" s="229"/>
    </row>
    <row r="49" spans="1:10" ht="23.25" customHeight="1" x14ac:dyDescent="0.25">
      <c r="B49" s="192" t="s">
        <v>126</v>
      </c>
      <c r="C49" s="193"/>
      <c r="D49" s="193"/>
      <c r="E49" s="193"/>
      <c r="F49" s="193"/>
      <c r="G49" s="132">
        <f>G45</f>
        <v>0</v>
      </c>
      <c r="H49" s="132">
        <f>H45</f>
        <v>0</v>
      </c>
      <c r="I49" s="230"/>
      <c r="J49" s="231"/>
    </row>
    <row r="50" spans="1:10" s="22" customFormat="1" ht="22.5" customHeight="1" thickBot="1" x14ac:dyDescent="0.3">
      <c r="B50" s="232" t="s">
        <v>93</v>
      </c>
      <c r="C50" s="233"/>
      <c r="D50" s="233"/>
      <c r="E50" s="233"/>
      <c r="F50" s="233"/>
      <c r="G50" s="133">
        <f>G18+G23+G28+G33+G38+G45</f>
        <v>0</v>
      </c>
      <c r="H50" s="133">
        <f>H18+H23+H28+H33+H38+H45</f>
        <v>0</v>
      </c>
      <c r="I50" s="234"/>
      <c r="J50" s="235"/>
    </row>
    <row r="51" spans="1:10" ht="15.75" thickBot="1" x14ac:dyDescent="0.3">
      <c r="A51" s="13"/>
      <c r="B51" s="13"/>
      <c r="C51" s="13"/>
      <c r="D51" s="13"/>
      <c r="E51" s="11"/>
      <c r="F51" s="14"/>
      <c r="G51" s="15"/>
      <c r="H51" s="15"/>
      <c r="I51" s="15"/>
      <c r="J51" s="16"/>
    </row>
    <row r="52" spans="1:10" ht="21.75" customHeight="1" thickBot="1" x14ac:dyDescent="0.3">
      <c r="B52" s="165" t="s">
        <v>20</v>
      </c>
      <c r="C52" s="166"/>
      <c r="D52" s="166"/>
      <c r="E52" s="166"/>
      <c r="F52" s="166"/>
      <c r="G52" s="166"/>
      <c r="H52" s="166"/>
      <c r="I52" s="166"/>
      <c r="J52" s="167"/>
    </row>
    <row r="53" spans="1:10" ht="10.5" customHeight="1" x14ac:dyDescent="0.25">
      <c r="B53" s="181"/>
      <c r="C53" s="182"/>
      <c r="D53" s="182"/>
      <c r="E53" s="182"/>
      <c r="F53" s="182"/>
      <c r="G53" s="182"/>
      <c r="H53" s="182"/>
      <c r="I53" s="182"/>
      <c r="J53" s="183"/>
    </row>
    <row r="54" spans="1:10" ht="15" customHeight="1" x14ac:dyDescent="0.25">
      <c r="B54" s="173" t="s">
        <v>37</v>
      </c>
      <c r="C54" s="174"/>
      <c r="D54" s="174"/>
      <c r="E54" s="174"/>
      <c r="F54" s="174"/>
      <c r="G54" s="174"/>
      <c r="H54" s="174"/>
      <c r="I54" s="174"/>
      <c r="J54" s="175"/>
    </row>
    <row r="55" spans="1:10" ht="30" x14ac:dyDescent="0.25">
      <c r="B55" s="23" t="s">
        <v>3</v>
      </c>
      <c r="C55" s="128" t="s">
        <v>4</v>
      </c>
      <c r="D55" s="146" t="s">
        <v>40</v>
      </c>
      <c r="E55" s="146" t="s">
        <v>41</v>
      </c>
      <c r="F55" s="146" t="s">
        <v>135</v>
      </c>
      <c r="G55" s="126" t="s">
        <v>5</v>
      </c>
      <c r="H55" s="126" t="s">
        <v>6</v>
      </c>
      <c r="I55" s="126" t="s">
        <v>30</v>
      </c>
      <c r="J55" s="24" t="s">
        <v>120</v>
      </c>
    </row>
    <row r="56" spans="1:10" x14ac:dyDescent="0.25">
      <c r="B56" s="30" t="s">
        <v>8</v>
      </c>
      <c r="C56" s="136" t="s">
        <v>130</v>
      </c>
      <c r="D56" s="137" t="s">
        <v>131</v>
      </c>
      <c r="E56" s="138"/>
      <c r="F56" s="138"/>
      <c r="G56" s="5">
        <v>0</v>
      </c>
      <c r="H56" s="5">
        <f>ROUND(G56*1.2,2)</f>
        <v>0</v>
      </c>
      <c r="I56" s="140"/>
      <c r="J56" s="148"/>
    </row>
    <row r="57" spans="1:10" s="22" customFormat="1" ht="17.25" customHeight="1" x14ac:dyDescent="0.25">
      <c r="B57" s="30" t="s">
        <v>9</v>
      </c>
      <c r="C57" s="136" t="s">
        <v>43</v>
      </c>
      <c r="D57" s="141"/>
      <c r="E57" s="141"/>
      <c r="F57" s="141"/>
      <c r="G57" s="5">
        <v>0</v>
      </c>
      <c r="H57" s="5">
        <f>ROUND(G57*1.2,2)</f>
        <v>0</v>
      </c>
      <c r="I57" s="29"/>
      <c r="J57" s="32"/>
    </row>
    <row r="58" spans="1:10" x14ac:dyDescent="0.25">
      <c r="B58" s="179" t="s">
        <v>36</v>
      </c>
      <c r="C58" s="180"/>
      <c r="D58" s="180"/>
      <c r="E58" s="180"/>
      <c r="F58" s="180"/>
      <c r="G58" s="25">
        <f>SUM(G57:G57)</f>
        <v>0</v>
      </c>
      <c r="H58" s="25">
        <f>SUM(H57:H57)</f>
        <v>0</v>
      </c>
      <c r="I58" s="223"/>
      <c r="J58" s="224"/>
    </row>
    <row r="59" spans="1:10" x14ac:dyDescent="0.25">
      <c r="B59" s="181"/>
      <c r="C59" s="182"/>
      <c r="D59" s="182"/>
      <c r="E59" s="182"/>
      <c r="F59" s="182"/>
      <c r="G59" s="182"/>
      <c r="H59" s="182"/>
      <c r="I59" s="182"/>
      <c r="J59" s="183"/>
    </row>
    <row r="60" spans="1:10" ht="15" customHeight="1" x14ac:dyDescent="0.25">
      <c r="B60" s="173" t="s">
        <v>34</v>
      </c>
      <c r="C60" s="174"/>
      <c r="D60" s="174"/>
      <c r="E60" s="174"/>
      <c r="F60" s="174"/>
      <c r="G60" s="174"/>
      <c r="H60" s="174"/>
      <c r="I60" s="174"/>
      <c r="J60" s="175"/>
    </row>
    <row r="61" spans="1:10" ht="30" x14ac:dyDescent="0.25">
      <c r="B61" s="23" t="s">
        <v>3</v>
      </c>
      <c r="C61" s="128" t="s">
        <v>4</v>
      </c>
      <c r="D61" s="126" t="s">
        <v>40</v>
      </c>
      <c r="E61" s="126" t="s">
        <v>41</v>
      </c>
      <c r="F61" s="126" t="s">
        <v>134</v>
      </c>
      <c r="G61" s="184" t="s">
        <v>21</v>
      </c>
      <c r="H61" s="184"/>
      <c r="I61" s="126" t="s">
        <v>30</v>
      </c>
      <c r="J61" s="24" t="s">
        <v>120</v>
      </c>
    </row>
    <row r="62" spans="1:10" x14ac:dyDescent="0.25">
      <c r="B62" s="30" t="s">
        <v>8</v>
      </c>
      <c r="C62" s="143" t="s">
        <v>42</v>
      </c>
      <c r="D62" s="135" t="s">
        <v>131</v>
      </c>
      <c r="E62" s="139"/>
      <c r="F62" s="139"/>
      <c r="G62" s="185">
        <f>E62*F62</f>
        <v>0</v>
      </c>
      <c r="H62" s="186"/>
      <c r="I62" s="140"/>
      <c r="J62" s="148"/>
    </row>
    <row r="63" spans="1:10" x14ac:dyDescent="0.25">
      <c r="B63" s="23" t="s">
        <v>9</v>
      </c>
      <c r="C63" s="143" t="s">
        <v>132</v>
      </c>
      <c r="D63" s="144" t="s">
        <v>131</v>
      </c>
      <c r="E63" s="139"/>
      <c r="F63" s="139"/>
      <c r="G63" s="185">
        <f t="shared" ref="G63:G65" si="3">E63*F63</f>
        <v>0</v>
      </c>
      <c r="H63" s="186"/>
      <c r="I63" s="140"/>
      <c r="J63" s="148"/>
    </row>
    <row r="64" spans="1:10" x14ac:dyDescent="0.25">
      <c r="B64" s="23" t="s">
        <v>10</v>
      </c>
      <c r="C64" s="143" t="s">
        <v>42</v>
      </c>
      <c r="D64" s="137" t="s">
        <v>133</v>
      </c>
      <c r="E64" s="139"/>
      <c r="F64" s="139"/>
      <c r="G64" s="185">
        <f t="shared" si="3"/>
        <v>0</v>
      </c>
      <c r="H64" s="186"/>
      <c r="I64" s="140"/>
      <c r="J64" s="148"/>
    </row>
    <row r="65" spans="2:12" ht="17.25" customHeight="1" x14ac:dyDescent="0.25">
      <c r="B65" s="30" t="s">
        <v>12</v>
      </c>
      <c r="C65" s="12" t="s">
        <v>132</v>
      </c>
      <c r="D65" s="145" t="s">
        <v>133</v>
      </c>
      <c r="E65" s="142"/>
      <c r="F65" s="142"/>
      <c r="G65" s="185">
        <f t="shared" si="3"/>
        <v>0</v>
      </c>
      <c r="H65" s="186"/>
      <c r="I65" s="29"/>
      <c r="J65" s="32"/>
    </row>
    <row r="66" spans="2:12" x14ac:dyDescent="0.25">
      <c r="B66" s="129" t="s">
        <v>35</v>
      </c>
      <c r="C66" s="130"/>
      <c r="D66" s="130"/>
      <c r="E66" s="130"/>
      <c r="F66" s="130"/>
      <c r="G66" s="227">
        <f>SUM(G62:H65)</f>
        <v>0</v>
      </c>
      <c r="H66" s="227"/>
      <c r="I66" s="223"/>
      <c r="J66" s="224"/>
    </row>
    <row r="67" spans="2:12" ht="11.25" customHeight="1" thickBot="1" x14ac:dyDescent="0.3">
      <c r="B67" s="176"/>
      <c r="C67" s="177"/>
      <c r="D67" s="177"/>
      <c r="E67" s="177"/>
      <c r="F67" s="177"/>
      <c r="G67" s="177"/>
      <c r="H67" s="177"/>
      <c r="I67" s="177"/>
      <c r="J67" s="178"/>
    </row>
    <row r="68" spans="2:12" ht="23.25" customHeight="1" thickBot="1" x14ac:dyDescent="0.3">
      <c r="B68" s="165" t="s">
        <v>22</v>
      </c>
      <c r="C68" s="166"/>
      <c r="D68" s="166"/>
      <c r="E68" s="166"/>
      <c r="F68" s="167"/>
      <c r="G68" s="31">
        <f>SUM(G58+G66)</f>
        <v>0</v>
      </c>
      <c r="H68" s="31">
        <f>SUM(H58+G66)</f>
        <v>0</v>
      </c>
      <c r="I68" s="171"/>
      <c r="J68" s="172"/>
    </row>
    <row r="69" spans="2:12" ht="15.75" thickBot="1" x14ac:dyDescent="0.3">
      <c r="E69" s="170"/>
      <c r="F69" s="170"/>
      <c r="G69" s="170"/>
      <c r="H69" s="170"/>
      <c r="I69" s="170"/>
      <c r="J69" s="170"/>
    </row>
    <row r="70" spans="2:12" s="22" customFormat="1" ht="25.5" customHeight="1" thickBot="1" x14ac:dyDescent="0.3">
      <c r="B70" s="165" t="s">
        <v>23</v>
      </c>
      <c r="C70" s="166"/>
      <c r="D70" s="166"/>
      <c r="E70" s="166"/>
      <c r="F70" s="167"/>
      <c r="G70" s="31">
        <f>SUM(G50+G68)</f>
        <v>0</v>
      </c>
      <c r="H70" s="31">
        <f>SUM(H50+H68)</f>
        <v>0</v>
      </c>
      <c r="I70" s="171"/>
      <c r="J70" s="172"/>
    </row>
    <row r="71" spans="2:12" x14ac:dyDescent="0.25">
      <c r="E71" s="17"/>
      <c r="F71" s="18"/>
      <c r="G71" s="19"/>
      <c r="H71" s="19"/>
      <c r="I71" s="19"/>
      <c r="J71" s="20"/>
    </row>
    <row r="72" spans="2:12" s="33" customFormat="1" ht="27.75" customHeight="1" x14ac:dyDescent="0.25">
      <c r="B72" s="168" t="s">
        <v>38</v>
      </c>
      <c r="C72" s="168"/>
      <c r="D72" s="168"/>
      <c r="E72" s="168"/>
      <c r="F72" s="168"/>
      <c r="G72" s="168"/>
      <c r="H72" s="168"/>
      <c r="I72" s="168"/>
      <c r="J72" s="168"/>
    </row>
    <row r="73" spans="2:12" s="33" customFormat="1" ht="27.75" customHeight="1" x14ac:dyDescent="0.25">
      <c r="B73" s="168" t="s">
        <v>123</v>
      </c>
      <c r="C73" s="168"/>
      <c r="D73" s="168"/>
      <c r="E73" s="168"/>
      <c r="F73" s="168"/>
      <c r="G73" s="168"/>
      <c r="H73" s="168"/>
      <c r="I73" s="168"/>
      <c r="J73" s="168"/>
    </row>
    <row r="74" spans="2:12" s="33" customFormat="1" ht="30" customHeight="1" x14ac:dyDescent="0.25">
      <c r="B74" s="169" t="s">
        <v>136</v>
      </c>
      <c r="C74" s="169"/>
      <c r="D74" s="169"/>
      <c r="E74" s="169"/>
      <c r="F74" s="169"/>
      <c r="G74" s="169"/>
      <c r="H74" s="169"/>
      <c r="I74" s="169"/>
      <c r="J74" s="169"/>
      <c r="K74" s="21"/>
      <c r="L74" s="21"/>
    </row>
    <row r="75" spans="2:12" s="33" customFormat="1" ht="15" customHeight="1" x14ac:dyDescent="0.25">
      <c r="B75" s="163"/>
      <c r="C75" s="163"/>
      <c r="D75" s="163"/>
      <c r="E75" s="163"/>
      <c r="F75" s="163"/>
      <c r="G75" s="163"/>
      <c r="H75" s="164"/>
      <c r="I75" s="164"/>
      <c r="J75" s="164"/>
      <c r="K75" s="21"/>
      <c r="L75" s="21"/>
    </row>
    <row r="76" spans="2:12" ht="26.25" customHeight="1" x14ac:dyDescent="0.25">
      <c r="E76" s="222"/>
      <c r="F76" s="222"/>
      <c r="G76" s="222"/>
      <c r="H76" s="222"/>
      <c r="I76" s="222"/>
      <c r="J76" s="222"/>
    </row>
  </sheetData>
  <mergeCells count="80">
    <mergeCell ref="C15:F15"/>
    <mergeCell ref="C16:F16"/>
    <mergeCell ref="C17:F17"/>
    <mergeCell ref="B19:J19"/>
    <mergeCell ref="I38:J38"/>
    <mergeCell ref="I18:J18"/>
    <mergeCell ref="I23:J23"/>
    <mergeCell ref="I28:J28"/>
    <mergeCell ref="B20:J20"/>
    <mergeCell ref="B23:F23"/>
    <mergeCell ref="C21:F21"/>
    <mergeCell ref="C22:F22"/>
    <mergeCell ref="B24:J24"/>
    <mergeCell ref="B25:J25"/>
    <mergeCell ref="C26:F26"/>
    <mergeCell ref="C27:F27"/>
    <mergeCell ref="B13:J13"/>
    <mergeCell ref="B18:F18"/>
    <mergeCell ref="C14:F14"/>
    <mergeCell ref="E76:J76"/>
    <mergeCell ref="I33:J33"/>
    <mergeCell ref="I45:J45"/>
    <mergeCell ref="G66:H66"/>
    <mergeCell ref="I66:J66"/>
    <mergeCell ref="I58:J58"/>
    <mergeCell ref="I48:J48"/>
    <mergeCell ref="I49:J49"/>
    <mergeCell ref="B50:F50"/>
    <mergeCell ref="B52:J52"/>
    <mergeCell ref="B53:J53"/>
    <mergeCell ref="I50:J50"/>
    <mergeCell ref="I68:J68"/>
    <mergeCell ref="B3:F3"/>
    <mergeCell ref="B4:F4"/>
    <mergeCell ref="B6:F8"/>
    <mergeCell ref="B9:F9"/>
    <mergeCell ref="B11:J11"/>
    <mergeCell ref="G9:J9"/>
    <mergeCell ref="G3:J3"/>
    <mergeCell ref="G4:J4"/>
    <mergeCell ref="B28:F28"/>
    <mergeCell ref="B29:J29"/>
    <mergeCell ref="B30:J30"/>
    <mergeCell ref="C31:F31"/>
    <mergeCell ref="C32:F32"/>
    <mergeCell ref="B33:F33"/>
    <mergeCell ref="B34:J34"/>
    <mergeCell ref="B35:J35"/>
    <mergeCell ref="B38:F38"/>
    <mergeCell ref="C36:F36"/>
    <mergeCell ref="C37:F37"/>
    <mergeCell ref="B39:J39"/>
    <mergeCell ref="B40:J40"/>
    <mergeCell ref="B41:J41"/>
    <mergeCell ref="B42:J42"/>
    <mergeCell ref="C43:F43"/>
    <mergeCell ref="C44:F44"/>
    <mergeCell ref="B45:F45"/>
    <mergeCell ref="B46:J47"/>
    <mergeCell ref="B48:F48"/>
    <mergeCell ref="B49:F49"/>
    <mergeCell ref="B60:J60"/>
    <mergeCell ref="B67:J67"/>
    <mergeCell ref="B54:J54"/>
    <mergeCell ref="B58:F58"/>
    <mergeCell ref="B59:J59"/>
    <mergeCell ref="G61:H61"/>
    <mergeCell ref="G65:H65"/>
    <mergeCell ref="G62:H62"/>
    <mergeCell ref="G63:H63"/>
    <mergeCell ref="G64:H64"/>
    <mergeCell ref="B75:G75"/>
    <mergeCell ref="H75:J75"/>
    <mergeCell ref="B68:F68"/>
    <mergeCell ref="B70:F70"/>
    <mergeCell ref="B72:J72"/>
    <mergeCell ref="B73:J73"/>
    <mergeCell ref="B74:J74"/>
    <mergeCell ref="E69:J69"/>
    <mergeCell ref="I70:J70"/>
  </mergeCells>
  <pageMargins left="0.70866141732283472" right="0.70866141732283472" top="1.1417322834645669" bottom="0.74803149606299213" header="0.31496062992125984" footer="0.31496062992125984"/>
  <pageSetup scale="40" orientation="portrait" r:id="rId1"/>
  <headerFooter>
    <oddHeader>&amp;L&amp;G</oddHeader>
  </headerFooter>
  <ignoredErrors>
    <ignoredError sqref="G9" unlocked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Option Button 2">
              <controlPr defaultSize="0" autoFill="0" autoLine="0" autoPict="0">
                <anchor moveWithCells="1">
                  <from>
                    <xdr:col>6</xdr:col>
                    <xdr:colOff>304800</xdr:colOff>
                    <xdr:row>4</xdr:row>
                    <xdr:rowOff>295275</xdr:rowOff>
                  </from>
                  <to>
                    <xdr:col>9</xdr:col>
                    <xdr:colOff>895350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Option Button 3">
              <controlPr defaultSize="0" autoFill="0" autoLine="0" autoPict="0" altText="B. Realizácia sanačných prác nelegálnych skládok, vrátane eliminácie nepriaznivých vplyvov nelegálnej skládky">
                <anchor moveWithCells="1">
                  <from>
                    <xdr:col>6</xdr:col>
                    <xdr:colOff>314325</xdr:colOff>
                    <xdr:row>5</xdr:row>
                    <xdr:rowOff>190500</xdr:rowOff>
                  </from>
                  <to>
                    <xdr:col>9</xdr:col>
                    <xdr:colOff>1704975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Option Button 4">
              <controlPr defaultSize="0" autoFill="0" autoLine="0" autoPict="0">
                <anchor moveWithCells="1">
                  <from>
                    <xdr:col>6</xdr:col>
                    <xdr:colOff>314325</xdr:colOff>
                    <xdr:row>6</xdr:row>
                    <xdr:rowOff>161925</xdr:rowOff>
                  </from>
                  <to>
                    <xdr:col>9</xdr:col>
                    <xdr:colOff>1333500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'výberové polia'!$G$19:$G$21</xm:f>
          </x14:formula1>
          <xm:sqref>I32</xm:sqref>
        </x14:dataValidation>
        <x14:dataValidation type="list" allowBlank="1" showInputMessage="1" showErrorMessage="1">
          <x14:formula1>
            <xm:f>'[1]výberové polia'!#REF!</xm:f>
          </x14:formula1>
          <xm:sqref>I33 I28 I23 I18 I45 I58 I38 I66</xm:sqref>
        </x14:dataValidation>
        <x14:dataValidation type="list" allowBlank="1" showInputMessage="1" showErrorMessage="1">
          <x14:formula1>
            <xm:f>'výberové polia'!$G$16:$G$18</xm:f>
          </x14:formula1>
          <xm:sqref>I44</xm:sqref>
        </x14:dataValidation>
        <x14:dataValidation type="list" allowBlank="1" showInputMessage="1" showErrorMessage="1">
          <x14:formula1>
            <xm:f>'výberové polia'!$G$2:$G$4</xm:f>
          </x14:formula1>
          <xm:sqref>I15</xm:sqref>
        </x14:dataValidation>
        <x14:dataValidation type="list" allowBlank="1" showInputMessage="1" showErrorMessage="1">
          <x14:formula1>
            <xm:f>'výberové polia'!$G$5:$G$7</xm:f>
          </x14:formula1>
          <xm:sqref>I16</xm:sqref>
        </x14:dataValidation>
        <x14:dataValidation type="list" allowBlank="1" showInputMessage="1" showErrorMessage="1">
          <x14:formula1>
            <xm:f>'výberové polia'!$G$8:$G$10</xm:f>
          </x14:formula1>
          <xm:sqref>I17</xm:sqref>
        </x14:dataValidation>
        <x14:dataValidation type="list" allowBlank="1" showInputMessage="1" showErrorMessage="1">
          <x14:formula1>
            <xm:f>'výberové polia'!$G$11:$G$12</xm:f>
          </x14:formula1>
          <xm:sqref>I22</xm:sqref>
        </x14:dataValidation>
        <x14:dataValidation type="list" allowBlank="1" showInputMessage="1" showErrorMessage="1">
          <x14:formula1>
            <xm:f>'výberové polia'!$G$13:$G$15</xm:f>
          </x14:formula1>
          <xm:sqref>I27 I37</xm:sqref>
        </x14:dataValidation>
        <x14:dataValidation type="list" allowBlank="1" showInputMessage="1" showErrorMessage="1">
          <x14:formula1>
            <xm:f>'výberové polia'!$G$22:$G$24</xm:f>
          </x14:formula1>
          <xm:sqref>I56</xm:sqref>
        </x14:dataValidation>
        <x14:dataValidation type="list" allowBlank="1" showInputMessage="1" showErrorMessage="1">
          <x14:formula1>
            <xm:f>'výberové polia'!$G$25:$G$27</xm:f>
          </x14:formula1>
          <xm:sqref>I57</xm:sqref>
        </x14:dataValidation>
        <x14:dataValidation type="list" allowBlank="1" showInputMessage="1" showErrorMessage="1">
          <x14:formula1>
            <xm:f>'výberové polia'!$G$31:$G$33</xm:f>
          </x14:formula1>
          <xm:sqref>I63</xm:sqref>
        </x14:dataValidation>
        <x14:dataValidation type="list" allowBlank="1" showInputMessage="1" showErrorMessage="1">
          <x14:formula1>
            <xm:f>'výberové polia'!$G$28:$G$30</xm:f>
          </x14:formula1>
          <xm:sqref>I62</xm:sqref>
        </x14:dataValidation>
        <x14:dataValidation type="list" allowBlank="1" showInputMessage="1" showErrorMessage="1">
          <x14:formula1>
            <xm:f>'výberové polia'!$G$34:$G$36</xm:f>
          </x14:formula1>
          <xm:sqref>I64</xm:sqref>
        </x14:dataValidation>
        <x14:dataValidation type="list" allowBlank="1" showInputMessage="1" showErrorMessage="1">
          <x14:formula1>
            <xm:f>'výberové polia'!$G$37:$G$39</xm:f>
          </x14:formula1>
          <xm:sqref>I65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2" sqref="G22"/>
    </sheetView>
  </sheetViews>
  <sheetFormatPr defaultColWidth="9.140625" defaultRowHeight="15" x14ac:dyDescent="0.25"/>
  <cols>
    <col min="1" max="1" width="1.85546875" style="34" customWidth="1"/>
    <col min="2" max="2" width="11.28515625" style="34" customWidth="1"/>
    <col min="3" max="3" width="12.7109375" style="34" customWidth="1"/>
    <col min="4" max="4" width="6.7109375" style="34" customWidth="1"/>
    <col min="5" max="5" width="9.140625" style="34"/>
    <col min="6" max="6" width="13.28515625" style="34" customWidth="1"/>
    <col min="7" max="7" width="20" style="34" customWidth="1"/>
    <col min="8" max="8" width="10.42578125" style="34" customWidth="1"/>
    <col min="9" max="9" width="36.5703125" style="34" customWidth="1"/>
    <col min="10" max="10" width="24" style="34" customWidth="1"/>
    <col min="11" max="16384" width="9.140625" style="34"/>
  </cols>
  <sheetData>
    <row r="1" spans="1:10" ht="8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7"/>
    </row>
    <row r="2" spans="1:10" ht="22.5" customHeight="1" x14ac:dyDescent="0.25">
      <c r="A2" s="38"/>
      <c r="B2" s="41" t="s">
        <v>150</v>
      </c>
      <c r="C2" s="40"/>
      <c r="D2" s="40"/>
      <c r="E2" s="40"/>
      <c r="F2" s="40"/>
      <c r="G2" s="40"/>
      <c r="H2" s="40"/>
      <c r="I2" s="40"/>
      <c r="J2" s="39"/>
    </row>
    <row r="3" spans="1:10" x14ac:dyDescent="0.25">
      <c r="A3" s="38"/>
      <c r="B3" s="40" t="s">
        <v>44</v>
      </c>
      <c r="C3" s="40"/>
      <c r="D3" s="40"/>
      <c r="E3" s="40"/>
      <c r="F3" s="40"/>
      <c r="G3" s="40"/>
      <c r="H3" s="40"/>
      <c r="I3" s="40"/>
      <c r="J3" s="39"/>
    </row>
    <row r="4" spans="1:10" ht="19.5" customHeight="1" x14ac:dyDescent="0.25">
      <c r="A4" s="38"/>
      <c r="B4" s="266" t="s">
        <v>1</v>
      </c>
      <c r="C4" s="267"/>
      <c r="D4" s="268"/>
      <c r="E4" s="269"/>
      <c r="F4" s="269"/>
      <c r="G4" s="269"/>
      <c r="H4" s="269"/>
      <c r="I4" s="270"/>
      <c r="J4" s="39"/>
    </row>
    <row r="5" spans="1:10" ht="19.5" customHeight="1" x14ac:dyDescent="0.25">
      <c r="A5" s="38"/>
      <c r="B5" s="271" t="s">
        <v>2</v>
      </c>
      <c r="C5" s="272"/>
      <c r="D5" s="268"/>
      <c r="E5" s="269"/>
      <c r="F5" s="269"/>
      <c r="G5" s="269"/>
      <c r="H5" s="269"/>
      <c r="I5" s="270"/>
      <c r="J5" s="39"/>
    </row>
    <row r="6" spans="1:10" x14ac:dyDescent="0.25">
      <c r="A6" s="38"/>
      <c r="B6" s="40"/>
      <c r="C6" s="40"/>
      <c r="D6" s="40"/>
      <c r="E6" s="40"/>
      <c r="F6" s="40"/>
      <c r="G6" s="40"/>
      <c r="H6" s="40"/>
      <c r="I6" s="40"/>
      <c r="J6" s="39"/>
    </row>
    <row r="7" spans="1:10" x14ac:dyDescent="0.25">
      <c r="A7" s="38"/>
      <c r="B7" s="273" t="s">
        <v>151</v>
      </c>
      <c r="C7" s="274"/>
      <c r="D7" s="259"/>
      <c r="E7" s="260"/>
      <c r="F7" s="260"/>
      <c r="G7" s="260"/>
      <c r="H7" s="260"/>
      <c r="I7" s="261"/>
      <c r="J7" s="39"/>
    </row>
    <row r="8" spans="1:10" ht="30.75" customHeight="1" x14ac:dyDescent="0.25">
      <c r="A8" s="42"/>
      <c r="B8" s="257" t="s">
        <v>152</v>
      </c>
      <c r="C8" s="258"/>
      <c r="D8" s="259"/>
      <c r="E8" s="260"/>
      <c r="F8" s="260"/>
      <c r="G8" s="260"/>
      <c r="H8" s="260"/>
      <c r="I8" s="261"/>
      <c r="J8" s="43"/>
    </row>
    <row r="9" spans="1:10" ht="12.75" customHeight="1" x14ac:dyDescent="0.25">
      <c r="A9" s="42"/>
      <c r="B9" s="44"/>
      <c r="C9" s="44"/>
      <c r="D9" s="44"/>
      <c r="E9" s="44"/>
      <c r="F9" s="44"/>
      <c r="G9" s="44"/>
      <c r="H9" s="44"/>
      <c r="I9" s="44"/>
      <c r="J9" s="43"/>
    </row>
    <row r="10" spans="1:10" ht="19.5" customHeight="1" x14ac:dyDescent="0.25">
      <c r="A10" s="42"/>
      <c r="B10" s="51" t="s">
        <v>45</v>
      </c>
      <c r="C10" s="51"/>
      <c r="D10" s="45"/>
      <c r="E10" s="44"/>
      <c r="F10" s="44"/>
      <c r="G10" s="44"/>
      <c r="H10" s="44"/>
      <c r="I10" s="44"/>
      <c r="J10" s="43"/>
    </row>
    <row r="11" spans="1:10" ht="15" customHeight="1" x14ac:dyDescent="0.25">
      <c r="A11" s="42"/>
      <c r="B11" s="262" t="s">
        <v>39</v>
      </c>
      <c r="C11" s="262" t="s">
        <v>46</v>
      </c>
      <c r="D11" s="262"/>
      <c r="E11" s="262"/>
      <c r="F11" s="262" t="s">
        <v>47</v>
      </c>
      <c r="G11" s="262"/>
      <c r="H11" s="263" t="s">
        <v>48</v>
      </c>
      <c r="I11" s="265" t="s">
        <v>49</v>
      </c>
      <c r="J11" s="241" t="s">
        <v>50</v>
      </c>
    </row>
    <row r="12" spans="1:10" x14ac:dyDescent="0.25">
      <c r="A12" s="42"/>
      <c r="B12" s="262"/>
      <c r="C12" s="262"/>
      <c r="D12" s="262"/>
      <c r="E12" s="262"/>
      <c r="F12" s="52" t="s">
        <v>51</v>
      </c>
      <c r="G12" s="52" t="s">
        <v>52</v>
      </c>
      <c r="H12" s="264"/>
      <c r="I12" s="265"/>
      <c r="J12" s="241"/>
    </row>
    <row r="13" spans="1:10" s="55" customFormat="1" x14ac:dyDescent="0.25">
      <c r="A13" s="56"/>
      <c r="B13" s="57" t="s">
        <v>8</v>
      </c>
      <c r="C13" s="242"/>
      <c r="D13" s="243"/>
      <c r="E13" s="244"/>
      <c r="F13" s="46"/>
      <c r="G13" s="58">
        <f>ROUND(F13*1.2,2)</f>
        <v>0</v>
      </c>
      <c r="H13" s="58"/>
      <c r="I13" s="60"/>
      <c r="J13" s="59"/>
    </row>
    <row r="14" spans="1:10" s="55" customFormat="1" x14ac:dyDescent="0.25">
      <c r="A14" s="56"/>
      <c r="B14" s="57" t="s">
        <v>9</v>
      </c>
      <c r="C14" s="245"/>
      <c r="D14" s="245"/>
      <c r="E14" s="246"/>
      <c r="F14" s="46"/>
      <c r="G14" s="58">
        <f t="shared" ref="G14:G15" si="0">ROUND(F14*1.2,2)</f>
        <v>0</v>
      </c>
      <c r="H14" s="58"/>
      <c r="I14" s="60"/>
      <c r="J14" s="59"/>
    </row>
    <row r="15" spans="1:10" s="55" customFormat="1" ht="15" customHeight="1" x14ac:dyDescent="0.25">
      <c r="A15" s="56"/>
      <c r="B15" s="57" t="s">
        <v>10</v>
      </c>
      <c r="C15" s="246"/>
      <c r="D15" s="247"/>
      <c r="E15" s="247"/>
      <c r="F15" s="46"/>
      <c r="G15" s="58">
        <f t="shared" si="0"/>
        <v>0</v>
      </c>
      <c r="H15" s="58"/>
      <c r="I15" s="60"/>
      <c r="J15" s="59"/>
    </row>
    <row r="16" spans="1:10" x14ac:dyDescent="0.25">
      <c r="A16" s="42"/>
      <c r="B16" s="44"/>
      <c r="C16" s="44"/>
      <c r="D16" s="248" t="s">
        <v>153</v>
      </c>
      <c r="E16" s="248"/>
      <c r="F16" s="53"/>
      <c r="G16" s="54">
        <f>AVERAGE(G13:G15)</f>
        <v>0</v>
      </c>
      <c r="H16" s="44"/>
      <c r="I16" s="44"/>
      <c r="J16" s="43"/>
    </row>
    <row r="17" spans="1:11" ht="26.25" customHeight="1" x14ac:dyDescent="0.25">
      <c r="A17" s="42"/>
      <c r="B17" s="47" t="s">
        <v>53</v>
      </c>
      <c r="C17" s="44"/>
      <c r="D17" s="44"/>
      <c r="E17" s="44"/>
      <c r="F17" s="44"/>
      <c r="G17" s="44"/>
      <c r="H17" s="44"/>
      <c r="I17" s="44"/>
      <c r="J17" s="43"/>
    </row>
    <row r="18" spans="1:11" ht="9" customHeight="1" x14ac:dyDescent="0.25">
      <c r="A18" s="42"/>
      <c r="B18" s="44"/>
      <c r="C18" s="44"/>
      <c r="D18" s="44"/>
      <c r="E18" s="44"/>
      <c r="F18" s="44"/>
      <c r="G18" s="44"/>
      <c r="H18" s="44"/>
      <c r="I18" s="44"/>
      <c r="J18" s="43"/>
    </row>
    <row r="19" spans="1:11" ht="19.5" customHeight="1" x14ac:dyDescent="0.25">
      <c r="A19" s="42"/>
      <c r="B19" s="249" t="s">
        <v>54</v>
      </c>
      <c r="C19" s="249"/>
      <c r="D19" s="250" t="s">
        <v>44</v>
      </c>
      <c r="E19" s="251"/>
      <c r="F19" s="251"/>
      <c r="G19" s="251"/>
      <c r="H19" s="251"/>
      <c r="I19" s="252"/>
      <c r="J19" s="43"/>
    </row>
    <row r="20" spans="1:11" ht="30.75" customHeight="1" x14ac:dyDescent="0.25">
      <c r="A20" s="42"/>
      <c r="B20" s="249" t="s">
        <v>154</v>
      </c>
      <c r="C20" s="249"/>
      <c r="D20" s="253" t="s">
        <v>155</v>
      </c>
      <c r="E20" s="253"/>
      <c r="F20" s="253"/>
      <c r="G20" s="253"/>
      <c r="H20" s="253"/>
      <c r="I20" s="253"/>
      <c r="J20" s="43"/>
    </row>
    <row r="21" spans="1:11" ht="18.75" customHeight="1" x14ac:dyDescent="0.25">
      <c r="A21" s="42"/>
      <c r="B21" s="44"/>
      <c r="C21" s="44"/>
      <c r="D21" s="44"/>
      <c r="E21" s="44"/>
      <c r="F21" s="44"/>
      <c r="G21" s="44"/>
      <c r="H21" s="44"/>
      <c r="I21" s="44"/>
      <c r="J21" s="43"/>
    </row>
    <row r="22" spans="1:11" x14ac:dyDescent="0.25">
      <c r="A22" s="42"/>
      <c r="B22" s="44"/>
      <c r="C22" s="44"/>
      <c r="D22" s="44"/>
      <c r="E22" s="44"/>
      <c r="F22" s="44"/>
      <c r="G22" s="44"/>
      <c r="H22" s="44"/>
      <c r="I22" s="44"/>
      <c r="J22" s="43"/>
    </row>
    <row r="23" spans="1:11" x14ac:dyDescent="0.25">
      <c r="A23" s="42"/>
      <c r="B23" s="48" t="s">
        <v>55</v>
      </c>
      <c r="C23" s="48"/>
      <c r="D23" s="48"/>
      <c r="E23" s="48"/>
      <c r="F23" s="44"/>
      <c r="G23" s="254" t="s">
        <v>56</v>
      </c>
      <c r="H23" s="254"/>
      <c r="I23" s="254"/>
      <c r="J23" s="43"/>
    </row>
    <row r="24" spans="1:11" x14ac:dyDescent="0.25">
      <c r="A24" s="42"/>
      <c r="B24" s="44"/>
      <c r="C24" s="44"/>
      <c r="D24" s="44"/>
      <c r="E24" s="44"/>
      <c r="F24" s="44"/>
      <c r="G24" s="254" t="s">
        <v>57</v>
      </c>
      <c r="H24" s="254"/>
      <c r="I24" s="254"/>
      <c r="J24" s="43"/>
    </row>
    <row r="25" spans="1:11" ht="44.25" customHeight="1" x14ac:dyDescent="0.25">
      <c r="A25" s="42"/>
      <c r="B25" s="44"/>
      <c r="C25" s="44"/>
      <c r="D25" s="44"/>
      <c r="E25" s="44"/>
      <c r="F25" s="44"/>
      <c r="G25" s="44"/>
      <c r="H25" s="44"/>
      <c r="I25" s="44"/>
      <c r="J25" s="43"/>
    </row>
    <row r="26" spans="1:11" ht="294.75" customHeight="1" x14ac:dyDescent="0.25">
      <c r="A26" s="42"/>
      <c r="B26" s="255" t="s">
        <v>156</v>
      </c>
      <c r="C26" s="255"/>
      <c r="D26" s="255"/>
      <c r="E26" s="255"/>
      <c r="F26" s="255"/>
      <c r="G26" s="255"/>
      <c r="H26" s="255"/>
      <c r="I26" s="255"/>
      <c r="J26" s="256"/>
    </row>
    <row r="27" spans="1:11" ht="57" customHeight="1" thickBot="1" x14ac:dyDescent="0.3">
      <c r="A27" s="49"/>
      <c r="B27" s="239" t="s">
        <v>157</v>
      </c>
      <c r="C27" s="239"/>
      <c r="D27" s="239"/>
      <c r="E27" s="239"/>
      <c r="F27" s="239"/>
      <c r="G27" s="239"/>
      <c r="H27" s="239"/>
      <c r="I27" s="239"/>
      <c r="J27" s="240"/>
      <c r="K27" s="50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ySplit="1" topLeftCell="A2" activePane="bottomLeft" state="frozen"/>
      <selection activeCell="E10" sqref="E10"/>
      <selection pane="bottomLeft" activeCell="E24" sqref="E24"/>
    </sheetView>
  </sheetViews>
  <sheetFormatPr defaultRowHeight="15" x14ac:dyDescent="0.25"/>
  <cols>
    <col min="1" max="1" width="34.5703125" style="62" customWidth="1"/>
    <col min="2" max="2" width="23.7109375" style="62" customWidth="1"/>
    <col min="3" max="3" width="21.42578125" style="61" customWidth="1"/>
    <col min="4" max="4" width="17.42578125" style="63" customWidth="1"/>
    <col min="5" max="5" width="16.5703125" style="61" customWidth="1"/>
    <col min="6" max="16384" width="9.140625" style="61"/>
  </cols>
  <sheetData>
    <row r="1" spans="1:5" ht="43.5" customHeight="1" x14ac:dyDescent="0.25">
      <c r="A1" s="293" t="s">
        <v>69</v>
      </c>
      <c r="B1" s="293"/>
      <c r="C1" s="293"/>
      <c r="D1" s="293"/>
      <c r="E1" s="293"/>
    </row>
    <row r="2" spans="1:5" ht="15.75" thickBot="1" x14ac:dyDescent="0.3"/>
    <row r="3" spans="1:5" ht="30" customHeight="1" thickBot="1" x14ac:dyDescent="0.3">
      <c r="A3" s="283" t="s">
        <v>70</v>
      </c>
      <c r="B3" s="284"/>
      <c r="C3" s="284"/>
      <c r="D3" s="284"/>
      <c r="E3" s="285"/>
    </row>
    <row r="4" spans="1:5" x14ac:dyDescent="0.25">
      <c r="A4" s="294" t="s">
        <v>71</v>
      </c>
      <c r="B4" s="296" t="s">
        <v>72</v>
      </c>
      <c r="C4" s="296" t="s">
        <v>73</v>
      </c>
      <c r="D4" s="296" t="s">
        <v>74</v>
      </c>
      <c r="E4" s="298"/>
    </row>
    <row r="5" spans="1:5" ht="15.75" thickBot="1" x14ac:dyDescent="0.3">
      <c r="A5" s="295"/>
      <c r="B5" s="297"/>
      <c r="C5" s="297"/>
      <c r="D5" s="123" t="s">
        <v>75</v>
      </c>
      <c r="E5" s="64" t="s">
        <v>76</v>
      </c>
    </row>
    <row r="6" spans="1:5" ht="45" x14ac:dyDescent="0.25">
      <c r="A6" s="65" t="s">
        <v>67</v>
      </c>
      <c r="B6" s="66" t="s">
        <v>77</v>
      </c>
      <c r="C6" s="67">
        <v>2.5000000000000001E-2</v>
      </c>
      <c r="D6" s="68" t="s">
        <v>58</v>
      </c>
      <c r="E6" s="69" t="s">
        <v>58</v>
      </c>
    </row>
    <row r="7" spans="1:5" ht="45" x14ac:dyDescent="0.25">
      <c r="A7" s="290" t="s">
        <v>31</v>
      </c>
      <c r="B7" s="66" t="s">
        <v>103</v>
      </c>
      <c r="C7" s="71">
        <v>80000</v>
      </c>
      <c r="D7" s="68" t="s">
        <v>106</v>
      </c>
      <c r="E7" s="69"/>
    </row>
    <row r="8" spans="1:5" x14ac:dyDescent="0.25">
      <c r="A8" s="279"/>
      <c r="B8" s="66" t="s">
        <v>104</v>
      </c>
      <c r="C8" s="71">
        <v>385</v>
      </c>
      <c r="D8" s="68" t="s">
        <v>107</v>
      </c>
      <c r="E8" s="69"/>
    </row>
    <row r="9" spans="1:5" ht="30" x14ac:dyDescent="0.25">
      <c r="A9" s="288"/>
      <c r="B9" s="66" t="s">
        <v>105</v>
      </c>
      <c r="C9" s="71">
        <v>1700</v>
      </c>
      <c r="D9" s="68" t="s">
        <v>107</v>
      </c>
      <c r="E9" s="69"/>
    </row>
    <row r="10" spans="1:5" ht="33" customHeight="1" x14ac:dyDescent="0.25">
      <c r="A10" s="292" t="s">
        <v>58</v>
      </c>
      <c r="B10" s="276"/>
      <c r="C10" s="276"/>
      <c r="D10" s="299" t="s">
        <v>79</v>
      </c>
      <c r="E10" s="300"/>
    </row>
    <row r="11" spans="1:5" x14ac:dyDescent="0.25">
      <c r="A11" s="275" t="s">
        <v>13</v>
      </c>
      <c r="B11" s="276" t="s">
        <v>80</v>
      </c>
      <c r="C11" s="70">
        <v>1.4999999999999999E-2</v>
      </c>
      <c r="D11" s="71">
        <v>0</v>
      </c>
      <c r="E11" s="72">
        <v>349999.99</v>
      </c>
    </row>
    <row r="12" spans="1:5" x14ac:dyDescent="0.25">
      <c r="A12" s="275"/>
      <c r="B12" s="276"/>
      <c r="C12" s="70">
        <v>1.0999999999999999E-2</v>
      </c>
      <c r="D12" s="71">
        <v>350000</v>
      </c>
      <c r="E12" s="72">
        <v>999999.99</v>
      </c>
    </row>
    <row r="13" spans="1:5" x14ac:dyDescent="0.25">
      <c r="A13" s="275"/>
      <c r="B13" s="276"/>
      <c r="C13" s="70">
        <v>7.0000000000000001E-3</v>
      </c>
      <c r="D13" s="71">
        <v>1000000</v>
      </c>
      <c r="E13" s="73" t="s">
        <v>81</v>
      </c>
    </row>
    <row r="14" spans="1:5" x14ac:dyDescent="0.25">
      <c r="A14" s="275" t="s">
        <v>82</v>
      </c>
      <c r="B14" s="276" t="s">
        <v>80</v>
      </c>
      <c r="C14" s="70">
        <v>2.9000000000000001E-2</v>
      </c>
      <c r="D14" s="71">
        <v>0</v>
      </c>
      <c r="E14" s="72">
        <v>349999.99</v>
      </c>
    </row>
    <row r="15" spans="1:5" x14ac:dyDescent="0.25">
      <c r="A15" s="275"/>
      <c r="B15" s="276"/>
      <c r="C15" s="70">
        <v>2.5000000000000001E-2</v>
      </c>
      <c r="D15" s="71">
        <v>350000</v>
      </c>
      <c r="E15" s="72">
        <v>999999.99</v>
      </c>
    </row>
    <row r="16" spans="1:5" x14ac:dyDescent="0.25">
      <c r="A16" s="290"/>
      <c r="B16" s="291"/>
      <c r="C16" s="74">
        <v>1.9E-2</v>
      </c>
      <c r="D16" s="75">
        <v>1000000</v>
      </c>
      <c r="E16" s="76" t="s">
        <v>81</v>
      </c>
    </row>
    <row r="17" spans="1:10" x14ac:dyDescent="0.25">
      <c r="A17" s="275" t="s">
        <v>83</v>
      </c>
      <c r="B17" s="276" t="s">
        <v>80</v>
      </c>
      <c r="C17" s="77">
        <v>0.32</v>
      </c>
      <c r="D17" s="78">
        <v>0</v>
      </c>
      <c r="E17" s="79">
        <v>349999.99</v>
      </c>
    </row>
    <row r="18" spans="1:10" x14ac:dyDescent="0.25">
      <c r="A18" s="275"/>
      <c r="B18" s="276"/>
      <c r="C18" s="77">
        <v>0.32</v>
      </c>
      <c r="D18" s="78">
        <v>350000</v>
      </c>
      <c r="E18" s="79">
        <v>999999.99</v>
      </c>
    </row>
    <row r="19" spans="1:10" ht="15.75" thickBot="1" x14ac:dyDescent="0.3">
      <c r="A19" s="281"/>
      <c r="B19" s="282"/>
      <c r="C19" s="80">
        <v>0.32</v>
      </c>
      <c r="D19" s="81">
        <v>1000000</v>
      </c>
      <c r="E19" s="82" t="s">
        <v>81</v>
      </c>
    </row>
    <row r="20" spans="1:10" ht="15.75" thickBot="1" x14ac:dyDescent="0.3">
      <c r="A20" s="83"/>
      <c r="B20" s="84"/>
      <c r="C20" s="85"/>
      <c r="D20" s="86"/>
      <c r="E20" s="87"/>
    </row>
    <row r="21" spans="1:10" ht="30" customHeight="1" thickBot="1" x14ac:dyDescent="0.3">
      <c r="A21" s="283" t="s">
        <v>84</v>
      </c>
      <c r="B21" s="284"/>
      <c r="C21" s="284"/>
      <c r="D21" s="284"/>
      <c r="E21" s="285"/>
    </row>
    <row r="22" spans="1:10" ht="33" customHeight="1" thickBot="1" x14ac:dyDescent="0.3">
      <c r="A22" s="88" t="s">
        <v>71</v>
      </c>
      <c r="B22" s="89" t="s">
        <v>72</v>
      </c>
      <c r="C22" s="89" t="s">
        <v>85</v>
      </c>
      <c r="D22" s="286" t="s">
        <v>86</v>
      </c>
      <c r="E22" s="287"/>
    </row>
    <row r="23" spans="1:10" x14ac:dyDescent="0.25">
      <c r="A23" s="288" t="s">
        <v>87</v>
      </c>
      <c r="B23" s="289" t="s">
        <v>80</v>
      </c>
      <c r="C23" s="67">
        <v>3.6999999999999998E-2</v>
      </c>
      <c r="D23" s="90">
        <v>0</v>
      </c>
      <c r="E23" s="91">
        <v>69999.990000000005</v>
      </c>
    </row>
    <row r="24" spans="1:10" x14ac:dyDescent="0.25">
      <c r="A24" s="275"/>
      <c r="B24" s="276"/>
      <c r="C24" s="70">
        <v>3.5000000000000003E-2</v>
      </c>
      <c r="D24" s="71">
        <v>70000</v>
      </c>
      <c r="E24" s="72">
        <v>149999.99</v>
      </c>
    </row>
    <row r="25" spans="1:10" x14ac:dyDescent="0.25">
      <c r="A25" s="275"/>
      <c r="B25" s="276"/>
      <c r="C25" s="70">
        <v>2.9000000000000001E-2</v>
      </c>
      <c r="D25" s="71">
        <v>150000</v>
      </c>
      <c r="E25" s="72">
        <v>349999.99</v>
      </c>
    </row>
    <row r="26" spans="1:10" x14ac:dyDescent="0.25">
      <c r="A26" s="275"/>
      <c r="B26" s="276"/>
      <c r="C26" s="70">
        <v>0.02</v>
      </c>
      <c r="D26" s="71">
        <v>350000</v>
      </c>
      <c r="E26" s="73">
        <v>999999.99</v>
      </c>
    </row>
    <row r="27" spans="1:10" x14ac:dyDescent="0.25">
      <c r="A27" s="275" t="s">
        <v>88</v>
      </c>
      <c r="B27" s="276" t="s">
        <v>80</v>
      </c>
      <c r="C27" s="70">
        <v>0.01</v>
      </c>
      <c r="D27" s="90">
        <v>0</v>
      </c>
      <c r="E27" s="91">
        <v>69999.990000000005</v>
      </c>
    </row>
    <row r="28" spans="1:10" x14ac:dyDescent="0.25">
      <c r="A28" s="275"/>
      <c r="B28" s="276"/>
      <c r="C28" s="70">
        <v>8.0000000000000002E-3</v>
      </c>
      <c r="D28" s="71">
        <v>70000</v>
      </c>
      <c r="E28" s="72">
        <v>149999.99</v>
      </c>
    </row>
    <row r="29" spans="1:10" x14ac:dyDescent="0.25">
      <c r="A29" s="275"/>
      <c r="B29" s="276"/>
      <c r="C29" s="70">
        <v>5.0000000000000001E-3</v>
      </c>
      <c r="D29" s="71">
        <v>150000</v>
      </c>
      <c r="E29" s="72">
        <v>349999.99</v>
      </c>
    </row>
    <row r="30" spans="1:10" x14ac:dyDescent="0.25">
      <c r="A30" s="275"/>
      <c r="B30" s="276"/>
      <c r="C30" s="70">
        <v>3.5000000000000001E-3</v>
      </c>
      <c r="D30" s="71">
        <v>350000</v>
      </c>
      <c r="E30" s="73">
        <v>999999.99</v>
      </c>
    </row>
    <row r="31" spans="1:10" ht="30.75" thickBot="1" x14ac:dyDescent="0.3">
      <c r="A31" s="121" t="s">
        <v>89</v>
      </c>
      <c r="B31" s="122" t="s">
        <v>90</v>
      </c>
      <c r="C31" s="92" t="s">
        <v>58</v>
      </c>
      <c r="D31" s="93" t="s">
        <v>58</v>
      </c>
      <c r="E31" s="94" t="s">
        <v>58</v>
      </c>
    </row>
    <row r="32" spans="1:10" ht="26.25" customHeight="1" thickBot="1" x14ac:dyDescent="0.3">
      <c r="A32" s="88" t="s">
        <v>71</v>
      </c>
      <c r="B32" s="89" t="s">
        <v>72</v>
      </c>
      <c r="C32" s="95" t="s">
        <v>91</v>
      </c>
      <c r="D32" s="277" t="s">
        <v>58</v>
      </c>
      <c r="E32" s="278"/>
      <c r="J32" s="96"/>
    </row>
    <row r="33" spans="1:5" x14ac:dyDescent="0.25">
      <c r="A33" s="279" t="s">
        <v>68</v>
      </c>
      <c r="B33" s="97" t="s">
        <v>78</v>
      </c>
      <c r="C33" s="90">
        <v>0</v>
      </c>
      <c r="D33" s="98" t="s">
        <v>58</v>
      </c>
      <c r="E33" s="99" t="s">
        <v>58</v>
      </c>
    </row>
    <row r="34" spans="1:5" x14ac:dyDescent="0.25">
      <c r="A34" s="279"/>
      <c r="B34" s="100" t="s">
        <v>108</v>
      </c>
      <c r="C34" s="71">
        <v>600</v>
      </c>
      <c r="D34" s="101" t="s">
        <v>58</v>
      </c>
      <c r="E34" s="102" t="s">
        <v>58</v>
      </c>
    </row>
    <row r="35" spans="1:5" x14ac:dyDescent="0.25">
      <c r="A35" s="279"/>
      <c r="B35" s="100" t="s">
        <v>109</v>
      </c>
      <c r="C35" s="71">
        <v>400</v>
      </c>
      <c r="D35" s="101" t="s">
        <v>58</v>
      </c>
      <c r="E35" s="102" t="s">
        <v>58</v>
      </c>
    </row>
    <row r="36" spans="1:5" ht="30" x14ac:dyDescent="0.25">
      <c r="A36" s="279"/>
      <c r="B36" s="100" t="s">
        <v>110</v>
      </c>
      <c r="C36" s="75">
        <f>C34+C35</f>
        <v>1000</v>
      </c>
      <c r="D36" s="93"/>
      <c r="E36" s="94"/>
    </row>
    <row r="37" spans="1:5" ht="30.75" thickBot="1" x14ac:dyDescent="0.3">
      <c r="A37" s="280"/>
      <c r="B37" s="103" t="s">
        <v>92</v>
      </c>
      <c r="C37" s="104">
        <v>30</v>
      </c>
      <c r="D37" s="105" t="s">
        <v>58</v>
      </c>
      <c r="E37" s="106" t="s">
        <v>58</v>
      </c>
    </row>
    <row r="38" spans="1:5" x14ac:dyDescent="0.25">
      <c r="C38" s="107"/>
      <c r="D38" s="108"/>
      <c r="E38" s="109"/>
    </row>
  </sheetData>
  <mergeCells count="23">
    <mergeCell ref="A7:A9"/>
    <mergeCell ref="A14:A16"/>
    <mergeCell ref="B14:B16"/>
    <mergeCell ref="A10:C10"/>
    <mergeCell ref="A1:E1"/>
    <mergeCell ref="A3:E3"/>
    <mergeCell ref="A4:A5"/>
    <mergeCell ref="B4:B5"/>
    <mergeCell ref="C4:C5"/>
    <mergeCell ref="D4:E4"/>
    <mergeCell ref="D10:E10"/>
    <mergeCell ref="A11:A13"/>
    <mergeCell ref="B11:B13"/>
    <mergeCell ref="A27:A30"/>
    <mergeCell ref="B27:B30"/>
    <mergeCell ref="D32:E32"/>
    <mergeCell ref="A33:A37"/>
    <mergeCell ref="A17:A19"/>
    <mergeCell ref="B17:B19"/>
    <mergeCell ref="A21:E21"/>
    <mergeCell ref="D22:E22"/>
    <mergeCell ref="A23:A26"/>
    <mergeCell ref="B23:B26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O24" sqref="O24"/>
    </sheetView>
  </sheetViews>
  <sheetFormatPr defaultRowHeight="15" x14ac:dyDescent="0.25"/>
  <sheetData>
    <row r="1" spans="1:5" x14ac:dyDescent="0.25">
      <c r="B1" s="124" t="s">
        <v>111</v>
      </c>
      <c r="D1" s="301" t="s">
        <v>112</v>
      </c>
      <c r="E1" s="301"/>
    </row>
    <row r="2" spans="1:5" x14ac:dyDescent="0.25">
      <c r="A2" t="s">
        <v>113</v>
      </c>
      <c r="B2" s="124">
        <v>1</v>
      </c>
      <c r="D2" s="125" t="s">
        <v>114</v>
      </c>
      <c r="E2" s="125">
        <v>2100</v>
      </c>
    </row>
    <row r="3" spans="1:5" x14ac:dyDescent="0.25">
      <c r="A3" t="s">
        <v>115</v>
      </c>
      <c r="B3" s="124">
        <v>2</v>
      </c>
      <c r="D3" s="125" t="s">
        <v>116</v>
      </c>
      <c r="E3" s="125">
        <v>1900</v>
      </c>
    </row>
    <row r="4" spans="1:5" x14ac:dyDescent="0.25">
      <c r="B4" s="124" t="s">
        <v>117</v>
      </c>
      <c r="D4" s="125" t="s">
        <v>118</v>
      </c>
      <c r="E4" s="125">
        <v>1600</v>
      </c>
    </row>
  </sheetData>
  <mergeCells count="1">
    <mergeCell ref="D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C11" workbookViewId="0">
      <selection activeCell="G23" sqref="G23"/>
    </sheetView>
  </sheetViews>
  <sheetFormatPr defaultRowHeight="15" x14ac:dyDescent="0.25"/>
  <cols>
    <col min="1" max="1" width="51" customWidth="1"/>
    <col min="2" max="2" width="48.5703125" customWidth="1"/>
    <col min="5" max="5" width="48.140625" customWidth="1"/>
    <col min="7" max="7" width="89.42578125" customWidth="1"/>
  </cols>
  <sheetData>
    <row r="1" spans="1:7" x14ac:dyDescent="0.25">
      <c r="A1" s="26" t="s">
        <v>7</v>
      </c>
    </row>
    <row r="2" spans="1:7" s="28" customFormat="1" ht="24" x14ac:dyDescent="0.25">
      <c r="A2" s="27" t="s">
        <v>25</v>
      </c>
      <c r="E2" s="306" t="s">
        <v>24</v>
      </c>
      <c r="F2" s="150"/>
      <c r="G2" s="151" t="s">
        <v>137</v>
      </c>
    </row>
    <row r="3" spans="1:7" s="28" customFormat="1" ht="24" x14ac:dyDescent="0.25">
      <c r="A3" s="27" t="s">
        <v>26</v>
      </c>
      <c r="E3" s="306"/>
      <c r="F3" s="150"/>
      <c r="G3" s="152" t="s">
        <v>138</v>
      </c>
    </row>
    <row r="4" spans="1:7" s="28" customFormat="1" x14ac:dyDescent="0.25">
      <c r="A4" s="27" t="s">
        <v>27</v>
      </c>
      <c r="E4" s="306"/>
      <c r="F4" s="152"/>
      <c r="G4" s="152"/>
    </row>
    <row r="5" spans="1:7" s="28" customFormat="1" ht="24" x14ac:dyDescent="0.25">
      <c r="A5" s="27" t="s">
        <v>28</v>
      </c>
      <c r="E5" s="306" t="s">
        <v>11</v>
      </c>
      <c r="F5" s="150"/>
      <c r="G5" s="151" t="s">
        <v>139</v>
      </c>
    </row>
    <row r="6" spans="1:7" s="28" customFormat="1" x14ac:dyDescent="0.25">
      <c r="A6" s="27" t="s">
        <v>29</v>
      </c>
      <c r="E6" s="306"/>
      <c r="F6" s="150"/>
      <c r="G6" s="151" t="s">
        <v>138</v>
      </c>
    </row>
    <row r="7" spans="1:7" x14ac:dyDescent="0.25">
      <c r="E7" s="306"/>
      <c r="F7" s="150"/>
      <c r="G7" s="151"/>
    </row>
    <row r="8" spans="1:7" x14ac:dyDescent="0.25">
      <c r="A8" s="26" t="s">
        <v>98</v>
      </c>
      <c r="E8" s="306" t="s">
        <v>13</v>
      </c>
      <c r="F8" s="150"/>
      <c r="G8" s="151" t="s">
        <v>137</v>
      </c>
    </row>
    <row r="9" spans="1:7" ht="24" x14ac:dyDescent="0.25">
      <c r="A9" s="27" t="s">
        <v>127</v>
      </c>
      <c r="E9" s="306"/>
      <c r="F9" s="150"/>
      <c r="G9" s="153" t="s">
        <v>140</v>
      </c>
    </row>
    <row r="10" spans="1:7" ht="24" x14ac:dyDescent="0.25">
      <c r="A10" s="27" t="s">
        <v>128</v>
      </c>
      <c r="E10" s="306"/>
      <c r="F10" s="150"/>
      <c r="G10" s="151"/>
    </row>
    <row r="11" spans="1:7" ht="60" x14ac:dyDescent="0.25">
      <c r="A11" s="27" t="s">
        <v>129</v>
      </c>
      <c r="E11" s="303" t="s">
        <v>15</v>
      </c>
      <c r="F11" s="150"/>
      <c r="G11" s="154" t="s">
        <v>141</v>
      </c>
    </row>
    <row r="12" spans="1:7" x14ac:dyDescent="0.25">
      <c r="A12" s="27"/>
      <c r="E12" s="305"/>
      <c r="F12" s="153"/>
      <c r="G12" s="153"/>
    </row>
    <row r="13" spans="1:7" x14ac:dyDescent="0.25">
      <c r="A13" s="27"/>
      <c r="E13" s="306" t="s">
        <v>31</v>
      </c>
      <c r="F13" s="150"/>
      <c r="G13" s="151" t="s">
        <v>137</v>
      </c>
    </row>
    <row r="14" spans="1:7" x14ac:dyDescent="0.25">
      <c r="E14" s="306"/>
      <c r="F14" s="150"/>
      <c r="G14" s="153" t="s">
        <v>140</v>
      </c>
    </row>
    <row r="15" spans="1:7" x14ac:dyDescent="0.25">
      <c r="A15" s="26" t="s">
        <v>63</v>
      </c>
      <c r="E15" s="306"/>
      <c r="F15" s="153"/>
      <c r="G15" s="153"/>
    </row>
    <row r="16" spans="1:7" x14ac:dyDescent="0.25">
      <c r="A16" s="27" t="s">
        <v>64</v>
      </c>
      <c r="E16" s="302" t="s">
        <v>94</v>
      </c>
      <c r="F16" s="153"/>
      <c r="G16" s="151" t="s">
        <v>137</v>
      </c>
    </row>
    <row r="17" spans="1:7" x14ac:dyDescent="0.25">
      <c r="A17" s="27" t="s">
        <v>65</v>
      </c>
      <c r="E17" s="302"/>
      <c r="F17" s="153"/>
      <c r="G17" s="153" t="s">
        <v>138</v>
      </c>
    </row>
    <row r="18" spans="1:7" x14ac:dyDescent="0.25">
      <c r="A18" s="27" t="s">
        <v>66</v>
      </c>
      <c r="E18" s="302"/>
      <c r="F18" s="153"/>
      <c r="G18" s="153"/>
    </row>
    <row r="19" spans="1:7" x14ac:dyDescent="0.25">
      <c r="E19" s="306" t="s">
        <v>97</v>
      </c>
      <c r="F19" s="153"/>
      <c r="G19" s="151" t="s">
        <v>137</v>
      </c>
    </row>
    <row r="20" spans="1:7" x14ac:dyDescent="0.25">
      <c r="E20" s="306"/>
      <c r="F20" s="153"/>
      <c r="G20" s="153" t="s">
        <v>140</v>
      </c>
    </row>
    <row r="21" spans="1:7" x14ac:dyDescent="0.25">
      <c r="A21" s="111" t="s">
        <v>99</v>
      </c>
      <c r="E21" s="306"/>
      <c r="F21" s="153"/>
      <c r="G21" s="153"/>
    </row>
    <row r="22" spans="1:7" ht="26.25" x14ac:dyDescent="0.25">
      <c r="A22" s="112">
        <v>1</v>
      </c>
      <c r="B22" s="112" t="s">
        <v>100</v>
      </c>
      <c r="C22">
        <v>1</v>
      </c>
      <c r="E22" s="303" t="s">
        <v>130</v>
      </c>
      <c r="F22" s="150"/>
      <c r="G22" s="154" t="s">
        <v>142</v>
      </c>
    </row>
    <row r="23" spans="1:7" x14ac:dyDescent="0.25">
      <c r="A23" s="112">
        <v>2</v>
      </c>
      <c r="B23" s="112" t="s">
        <v>101</v>
      </c>
      <c r="E23" s="304"/>
      <c r="F23" s="150"/>
      <c r="G23" s="151" t="s">
        <v>138</v>
      </c>
    </row>
    <row r="24" spans="1:7" ht="39" x14ac:dyDescent="0.25">
      <c r="A24" s="112">
        <v>3</v>
      </c>
      <c r="B24" s="112" t="s">
        <v>102</v>
      </c>
      <c r="E24" s="305"/>
      <c r="F24" s="153"/>
      <c r="G24" s="153"/>
    </row>
    <row r="25" spans="1:7" x14ac:dyDescent="0.25">
      <c r="E25" s="157" t="s">
        <v>43</v>
      </c>
      <c r="F25" s="153"/>
      <c r="G25" s="151" t="s">
        <v>137</v>
      </c>
    </row>
    <row r="26" spans="1:7" x14ac:dyDescent="0.25">
      <c r="E26" s="159"/>
      <c r="F26" s="153"/>
      <c r="G26" s="154" t="s">
        <v>140</v>
      </c>
    </row>
    <row r="27" spans="1:7" x14ac:dyDescent="0.25">
      <c r="E27" s="158"/>
      <c r="F27" s="157"/>
      <c r="G27" s="155"/>
    </row>
    <row r="28" spans="1:7" ht="30" x14ac:dyDescent="0.25">
      <c r="E28" s="157" t="s">
        <v>143</v>
      </c>
      <c r="F28" s="156"/>
      <c r="G28" s="154" t="s">
        <v>144</v>
      </c>
    </row>
    <row r="29" spans="1:7" x14ac:dyDescent="0.25">
      <c r="E29" s="159"/>
      <c r="F29" s="156"/>
      <c r="G29" s="154" t="s">
        <v>145</v>
      </c>
    </row>
    <row r="30" spans="1:7" x14ac:dyDescent="0.25">
      <c r="E30" s="158"/>
      <c r="F30" s="153"/>
      <c r="G30" s="153"/>
    </row>
    <row r="31" spans="1:7" ht="30" x14ac:dyDescent="0.25">
      <c r="E31" s="157" t="s">
        <v>146</v>
      </c>
      <c r="F31" s="156"/>
      <c r="G31" s="154" t="s">
        <v>144</v>
      </c>
    </row>
    <row r="32" spans="1:7" x14ac:dyDescent="0.25">
      <c r="E32" s="159"/>
      <c r="F32" s="156"/>
      <c r="G32" s="154" t="s">
        <v>145</v>
      </c>
    </row>
    <row r="33" spans="5:7" x14ac:dyDescent="0.25">
      <c r="E33" s="158"/>
      <c r="F33" s="153"/>
      <c r="G33" s="153"/>
    </row>
    <row r="34" spans="5:7" x14ac:dyDescent="0.25">
      <c r="E34" s="157" t="s">
        <v>147</v>
      </c>
      <c r="F34" s="156"/>
      <c r="G34" s="154" t="s">
        <v>148</v>
      </c>
    </row>
    <row r="35" spans="5:7" x14ac:dyDescent="0.25">
      <c r="E35" s="159"/>
      <c r="F35" s="156"/>
      <c r="G35" s="154" t="s">
        <v>145</v>
      </c>
    </row>
    <row r="36" spans="5:7" x14ac:dyDescent="0.25">
      <c r="E36" s="158"/>
      <c r="F36" s="153"/>
      <c r="G36" s="153"/>
    </row>
    <row r="37" spans="5:7" x14ac:dyDescent="0.25">
      <c r="E37" s="160" t="s">
        <v>149</v>
      </c>
      <c r="F37" s="156"/>
      <c r="G37" s="154" t="s">
        <v>148</v>
      </c>
    </row>
    <row r="38" spans="5:7" x14ac:dyDescent="0.25">
      <c r="E38" s="161"/>
      <c r="F38" s="156"/>
      <c r="G38" s="154" t="s">
        <v>145</v>
      </c>
    </row>
    <row r="39" spans="5:7" x14ac:dyDescent="0.25">
      <c r="E39" s="162"/>
      <c r="F39" s="153"/>
      <c r="G39" s="153"/>
    </row>
  </sheetData>
  <mergeCells count="8">
    <mergeCell ref="E16:E18"/>
    <mergeCell ref="E22:E24"/>
    <mergeCell ref="E19:E21"/>
    <mergeCell ref="E2:E4"/>
    <mergeCell ref="E5:E7"/>
    <mergeCell ref="E8:E10"/>
    <mergeCell ref="E11:E12"/>
    <mergeCell ref="E13:E1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1BEC97-5BB2-4167-94B6-C1E4F7C7E68B}"/>
</file>

<file path=customXml/itemProps2.xml><?xml version="1.0" encoding="utf-8"?>
<ds:datastoreItem xmlns:ds="http://schemas.openxmlformats.org/officeDocument/2006/customXml" ds:itemID="{0B29FDC5-B51C-41A4-AB4E-809F63E0EE9E}"/>
</file>

<file path=customXml/itemProps3.xml><?xml version="1.0" encoding="utf-8"?>
<ds:datastoreItem xmlns:ds="http://schemas.openxmlformats.org/officeDocument/2006/customXml" ds:itemID="{CE629189-1894-4149-AE72-F8F3FF33AC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8</vt:i4>
      </vt:variant>
    </vt:vector>
  </HeadingPairs>
  <TitlesOfParts>
    <vt:vector size="13" baseType="lpstr">
      <vt:lpstr>Rozpočet projektu tabuľka</vt:lpstr>
      <vt:lpstr>Prieskum trhu</vt:lpstr>
      <vt:lpstr>limity</vt:lpstr>
      <vt:lpstr>polia</vt:lpstr>
      <vt:lpstr>výberové polia</vt:lpstr>
      <vt:lpstr>'Prieskum trhu'!Oblasť_tlače</vt:lpstr>
      <vt:lpstr>'Rozpočet projektu tabuľka'!Oblasť_tlače</vt:lpstr>
      <vt:lpstr>prieskum</vt:lpstr>
      <vt:lpstr>realizácia</vt:lpstr>
      <vt:lpstr>st</vt:lpstr>
      <vt:lpstr>určenieVýd</vt:lpstr>
      <vt:lpstr>výb</vt:lpstr>
      <vt:lpstr>zb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2020-09-08T12:54:41Z</cp:lastPrinted>
  <dcterms:created xsi:type="dcterms:W3CDTF">2016-08-17T07:38:10Z</dcterms:created>
  <dcterms:modified xsi:type="dcterms:W3CDTF">2020-10-22T06:21:39Z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