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C:\Users\vagac2726060\Desktop\"/>
    </mc:Choice>
  </mc:AlternateContent>
  <bookViews>
    <workbookView xWindow="0" yWindow="0" windowWidth="18120" windowHeight="9570"/>
  </bookViews>
  <sheets>
    <sheet name="Rozpočet projektu tabuľka" sheetId="1" r:id="rId1"/>
    <sheet name="Pomocný rozpočet" sheetId="6" r:id="rId2"/>
    <sheet name="Prieskum trhu" sheetId="4" r:id="rId3"/>
    <sheet name="benchmarkFL" sheetId="5" r:id="rId4"/>
    <sheet name="výberové polia" sheetId="2" state="hidden" r:id="rId5"/>
  </sheets>
  <externalReferences>
    <externalReference r:id="rId6"/>
    <externalReference r:id="rId7"/>
    <externalReference r:id="rId8"/>
  </externalReferences>
  <definedNames>
    <definedName name="IaK">#REF!</definedName>
    <definedName name="infAkom">[1]limity!$B$27:$B$31</definedName>
    <definedName name="Informovanie">#REF!</definedName>
    <definedName name="_xlnm.Print_Area" localSheetId="2">'Prieskum trhu'!$A$1:$J$27</definedName>
    <definedName name="_xlnm.Print_Area" localSheetId="0">'Rozpočet projektu tabuľka'!$A$1:$K$66</definedName>
    <definedName name="_xlnm.Print_Area" localSheetId="4">'výberové polia'!$A$1:$M$53</definedName>
    <definedName name="plán">'[2]výberové polia'!$A$2:$A$3</definedName>
    <definedName name="prieskum">'výberové polia'!$A$14:$A$16</definedName>
    <definedName name="realizácia">'výberové polia'!$A$9:$A$11</definedName>
    <definedName name="rekon">'výberové polia'!$B$29:$B$32</definedName>
    <definedName name="rekonšt">'výberové polia'!$A$30:$A$32</definedName>
    <definedName name="rekonštrukcia">'výberové polia'!$A$30:$A$32</definedName>
    <definedName name="st">#REF!</definedName>
    <definedName name="stojany">#REF!</definedName>
    <definedName name="stojiská">'[2]výberové polia'!$B$2:$B$4</definedName>
    <definedName name="TypA">[2]limity!#REF!</definedName>
    <definedName name="určenieVýd">'výberové polia'!$A$2:$A$6</definedName>
    <definedName name="Vstojany">#REF!</definedName>
    <definedName name="výb">#REF!</definedName>
    <definedName name="výst">'výberové polia'!$B$26:$B$28</definedName>
    <definedName name="výstavba">'výberové polia'!$A$26:$A$27</definedName>
    <definedName name="x">'výberové polia'!$A$26:$A$27</definedName>
    <definedName name="zál.p">[1]limity!$A$49:$A$50</definedName>
    <definedName name="zb">#REF!</definedName>
    <definedName name="ZP">[3]Limity!$A$35:$A$36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I20" i="1"/>
  <c r="G13" i="6" l="1"/>
  <c r="G12" i="6"/>
  <c r="I59" i="1" l="1"/>
  <c r="I57" i="1"/>
  <c r="I49" i="1"/>
  <c r="I41" i="1"/>
  <c r="I61" i="1" s="1"/>
  <c r="I39" i="1"/>
  <c r="H13" i="1"/>
  <c r="N11" i="6"/>
  <c r="F6" i="6" l="1"/>
  <c r="J8" i="6"/>
  <c r="L13" i="6"/>
  <c r="L12" i="6"/>
  <c r="J7" i="6"/>
  <c r="L7" i="6" s="1"/>
  <c r="J9" i="6"/>
  <c r="J10" i="6"/>
  <c r="J11" i="6"/>
  <c r="J12" i="6"/>
  <c r="J13" i="6"/>
  <c r="J6" i="6"/>
  <c r="L6" i="6" s="1"/>
  <c r="N9" i="6"/>
  <c r="N10" i="6"/>
  <c r="N8" i="6"/>
  <c r="F13" i="6"/>
  <c r="H13" i="6" s="1"/>
  <c r="F12" i="6"/>
  <c r="F11" i="6"/>
  <c r="F10" i="6"/>
  <c r="F9" i="6"/>
  <c r="F8" i="6"/>
  <c r="F7" i="6"/>
  <c r="G57" i="1"/>
  <c r="G47" i="1"/>
  <c r="I32" i="1"/>
  <c r="H32" i="1"/>
  <c r="I25" i="1"/>
  <c r="G53" i="1"/>
  <c r="G4" i="5"/>
  <c r="K8" i="6" l="1"/>
  <c r="L8" i="6" s="1"/>
  <c r="G8" i="6"/>
  <c r="H8" i="6" s="1"/>
  <c r="G20" i="1"/>
  <c r="F6" i="5" l="1"/>
  <c r="J20" i="5"/>
  <c r="G41" i="1"/>
  <c r="K18" i="5" l="1"/>
  <c r="K19" i="5"/>
  <c r="G13" i="4"/>
  <c r="G6" i="5" l="1"/>
  <c r="H6" i="5" s="1"/>
  <c r="H19" i="1" l="1"/>
  <c r="H18" i="1"/>
  <c r="H17" i="1"/>
  <c r="H12" i="6" s="1"/>
  <c r="K13" i="6" l="1"/>
  <c r="K12" i="6"/>
  <c r="J24" i="5"/>
  <c r="F10" i="5"/>
  <c r="J25" i="5"/>
  <c r="F11" i="5"/>
  <c r="H10" i="1"/>
  <c r="G32" i="1"/>
  <c r="G25" i="1"/>
  <c r="H30" i="1" l="1"/>
  <c r="H37" i="1"/>
  <c r="H12" i="1"/>
  <c r="G7" i="6" s="1"/>
  <c r="H7" i="6" l="1"/>
  <c r="K7" i="6"/>
  <c r="F5" i="5"/>
  <c r="J19" i="5"/>
  <c r="L22" i="5"/>
  <c r="L18" i="5"/>
  <c r="L20" i="5"/>
  <c r="L25" i="5"/>
  <c r="L24" i="5"/>
  <c r="L19" i="5"/>
  <c r="L21" i="5"/>
  <c r="L23" i="5"/>
  <c r="G39" i="1"/>
  <c r="G55" i="1" l="1"/>
  <c r="G56" i="1"/>
  <c r="G48" i="1"/>
  <c r="H38" i="1"/>
  <c r="H31" i="1"/>
  <c r="G54" i="1"/>
  <c r="M23" i="5" l="1"/>
  <c r="M22" i="5"/>
  <c r="M25" i="5"/>
  <c r="M18" i="5"/>
  <c r="M24" i="5"/>
  <c r="M21" i="5"/>
  <c r="M19" i="5"/>
  <c r="M20" i="5"/>
  <c r="H48" i="1"/>
  <c r="G49" i="1" l="1"/>
  <c r="G59" i="1" s="1"/>
  <c r="G61" i="1" s="1"/>
  <c r="G16" i="4"/>
  <c r="G14" i="4"/>
  <c r="G15" i="4"/>
  <c r="H11" i="1" l="1"/>
  <c r="H47" i="1"/>
  <c r="H49" i="1" s="1"/>
  <c r="H59" i="1" s="1"/>
  <c r="H36" i="1"/>
  <c r="H39" i="1" s="1"/>
  <c r="H29" i="1"/>
  <c r="H24" i="1"/>
  <c r="H25" i="1" s="1"/>
  <c r="G6" i="6" l="1"/>
  <c r="F4" i="5"/>
  <c r="J18" i="5"/>
  <c r="N18" i="5" s="1"/>
  <c r="K25" i="5"/>
  <c r="N25" i="5" s="1"/>
  <c r="K24" i="5"/>
  <c r="N24" i="5" s="1"/>
  <c r="K21" i="5"/>
  <c r="N21" i="5" s="1"/>
  <c r="K23" i="5"/>
  <c r="N23" i="5" s="1"/>
  <c r="K22" i="5"/>
  <c r="N22" i="5" s="1"/>
  <c r="K20" i="5"/>
  <c r="N20" i="5" s="1"/>
  <c r="N19" i="5"/>
  <c r="H41" i="1"/>
  <c r="K6" i="6" l="1"/>
  <c r="H6" i="6"/>
  <c r="G9" i="5"/>
  <c r="H9" i="5" s="1"/>
  <c r="G5" i="5"/>
  <c r="H5" i="5" s="1"/>
  <c r="G8" i="5"/>
  <c r="H8" i="5" s="1"/>
  <c r="G11" i="5"/>
  <c r="H11" i="5" s="1"/>
  <c r="G7" i="5"/>
  <c r="H7" i="5" s="1"/>
  <c r="G10" i="5"/>
  <c r="H10" i="5" s="1"/>
  <c r="H4" i="5"/>
  <c r="H61" i="1"/>
</calcChain>
</file>

<file path=xl/sharedStrings.xml><?xml version="1.0" encoding="utf-8"?>
<sst xmlns="http://schemas.openxmlformats.org/spreadsheetml/2006/main" count="332" uniqueCount="174">
  <si>
    <t>Špecifikácia výdavkov v rámci skupín výdavkov</t>
  </si>
  <si>
    <t>Názov žiadateľa :</t>
  </si>
  <si>
    <t>Názov projektu :</t>
  </si>
  <si>
    <t>p.č.</t>
  </si>
  <si>
    <t>Názov položky</t>
  </si>
  <si>
    <t xml:space="preserve">  Celkom bez DPH</t>
  </si>
  <si>
    <t>Celkom s DPH</t>
  </si>
  <si>
    <t>Určenie výšky výdavku</t>
  </si>
  <si>
    <t>1.</t>
  </si>
  <si>
    <t>2.</t>
  </si>
  <si>
    <t>3.</t>
  </si>
  <si>
    <t>Stavebné práce</t>
  </si>
  <si>
    <t>Stavebný dozor</t>
  </si>
  <si>
    <t>Skupina výdavkov 022 - Samostatné hnuteľné veci a súbor hnuteľných vecí</t>
  </si>
  <si>
    <t>Spolu 022 - Samostatné hnuteľné veci a súbor hnuteľných vecí</t>
  </si>
  <si>
    <t>Skupina výdavkov 112 - Zásoby</t>
  </si>
  <si>
    <t>Spolu 112 - Zásoby</t>
  </si>
  <si>
    <r>
      <t>Nepriame oprávnené výdavky</t>
    </r>
    <r>
      <rPr>
        <b/>
        <vertAlign val="superscript"/>
        <sz val="11"/>
        <rFont val="Calibri"/>
        <family val="2"/>
        <charset val="238"/>
        <scheme val="minor"/>
      </rPr>
      <t>1</t>
    </r>
  </si>
  <si>
    <t>Oprávnený výdavok</t>
  </si>
  <si>
    <t>Spolu nepriame oprávnené výdavky </t>
  </si>
  <si>
    <t>Spolu výdavky za projekt</t>
  </si>
  <si>
    <t>Prípravná a projektová dokumentácia</t>
  </si>
  <si>
    <t>VO neukončené. Cena zistená na základe cenových ponúk/prieskum trhu.</t>
  </si>
  <si>
    <t>VO neukončené. Cena stanovená z projektového rozpočtu oprávnenou osobou/rozpočtárom s overovacou pečiatkou.</t>
  </si>
  <si>
    <t>VO neukončené, cena určená iným spôsobom.</t>
  </si>
  <si>
    <t>VO ukončené, cena určená v zmluve o dielo s úspešným uchádzačom.</t>
  </si>
  <si>
    <t>Cena určená rámcovou zmluvou</t>
  </si>
  <si>
    <r>
      <t xml:space="preserve">Určenie výšky výdavku
</t>
    </r>
    <r>
      <rPr>
        <sz val="9"/>
        <rFont val="Calibri"/>
        <family val="2"/>
        <charset val="238"/>
        <scheme val="minor"/>
      </rPr>
      <t>(vybrať v rozbaľovacom okne)</t>
    </r>
  </si>
  <si>
    <t>Skupina výdavkov 930 - Rezerva na nepredvídané výdavky</t>
  </si>
  <si>
    <t>Spolu 930 -  Rezerva na nepredvídané výdavky</t>
  </si>
  <si>
    <t>Skupina výdavkov 521 - Mzdové výdavky</t>
  </si>
  <si>
    <t>Spolu 521 - Mzdové výdavky</t>
  </si>
  <si>
    <t>Spolu 518 - Ostatné služby</t>
  </si>
  <si>
    <r>
      <rPr>
        <vertAlign val="superscript"/>
        <sz val="10"/>
        <rFont val="Calibri"/>
        <family val="2"/>
        <charset val="238"/>
        <scheme val="minor"/>
      </rPr>
      <t>1</t>
    </r>
    <r>
      <rPr>
        <sz val="10"/>
        <rFont val="Calibri"/>
        <family val="2"/>
        <charset val="238"/>
        <scheme val="minor"/>
      </rPr>
      <t xml:space="preserve"> V prípade, ak si žiadateľ nenárokuje niektorý z výdavkov v rámci skupiny výdavkov, alebo niektorú zo skupiny výdavkov, uvedie pri danom výdavku sumu 0,- EUR, a do ŽoNFP prenesie len sumu za skupinu výdavkov, v rámci ktorej si výdavky nárokuje</t>
    </r>
  </si>
  <si>
    <t>P.č.</t>
  </si>
  <si>
    <t>Merná jednotka</t>
  </si>
  <si>
    <t>Počet jednotiek</t>
  </si>
  <si>
    <t>Interný manažment</t>
  </si>
  <si>
    <t>Realizácia verejného obstarávania</t>
  </si>
  <si>
    <t xml:space="preserve"> </t>
  </si>
  <si>
    <t>Ceny zákazky :</t>
  </si>
  <si>
    <t>Dodávateľ</t>
  </si>
  <si>
    <t>Cena**</t>
  </si>
  <si>
    <t>Dátum</t>
  </si>
  <si>
    <t>Spôsob vykonania prieskumu</t>
  </si>
  <si>
    <t>Poznámka</t>
  </si>
  <si>
    <t>bez DPH</t>
  </si>
  <si>
    <t>s DPH</t>
  </si>
  <si>
    <t>Vyhodnotenie prieskumu</t>
  </si>
  <si>
    <t>Cena s DPH:</t>
  </si>
  <si>
    <t>V ............................ dňa ...................</t>
  </si>
  <si>
    <t>........................................................................</t>
  </si>
  <si>
    <t>pečiatka a podpis štatutárneho orgánu</t>
  </si>
  <si>
    <t>Názov žiadateľa:</t>
  </si>
  <si>
    <t>Názov projektu:</t>
  </si>
  <si>
    <t>Spôsob prieskumu:</t>
  </si>
  <si>
    <t>Prieskum z cenníkov verejne dostupných (internet, katalóg)</t>
  </si>
  <si>
    <t xml:space="preserve">Predloženie ponuky od dodávateľa </t>
  </si>
  <si>
    <t>Iný spôsob (vysvetliť v stĺpci poznámka)</t>
  </si>
  <si>
    <t>Spolu priame oprávnené výdavky </t>
  </si>
  <si>
    <t>Typ aktivity</t>
  </si>
  <si>
    <t>Hlavná aktivita</t>
  </si>
  <si>
    <t>Podpora výstavby nových predškolských zariadení v obciach s prítomnosťou MRK</t>
  </si>
  <si>
    <t>Výstavba novej budovy materskej školy /elokovaného pracoviska</t>
  </si>
  <si>
    <t>Rekonštrukcia budovy materskej školy /elokovaného pracoviska</t>
  </si>
  <si>
    <t xml:space="preserve">a) výstavba novej budovy materskej školy / elokovaného pracoviska za účelom zriadenia materskej školy/ elokovaného pracoviska  </t>
  </si>
  <si>
    <t>výst</t>
  </si>
  <si>
    <t>rekon</t>
  </si>
  <si>
    <r>
      <t>Podrobný komentár k položke</t>
    </r>
    <r>
      <rPr>
        <b/>
        <vertAlign val="superscript"/>
        <sz val="11"/>
        <rFont val="Calibri"/>
        <family val="2"/>
        <charset val="238"/>
        <scheme val="minor"/>
      </rPr>
      <t>2</t>
    </r>
  </si>
  <si>
    <t>Externý manažment</t>
  </si>
  <si>
    <t>Príloha č. 6  ŽoNFP</t>
  </si>
  <si>
    <t xml:space="preserve">Vyhodnotenie prieskumu trhu </t>
  </si>
  <si>
    <r>
      <t xml:space="preserve">Cena práce/ Jednotková cena bez DPH </t>
    </r>
    <r>
      <rPr>
        <sz val="10"/>
        <rFont val="Calibri"/>
        <family val="2"/>
        <charset val="238"/>
        <scheme val="minor"/>
      </rPr>
      <t>(EUR)</t>
    </r>
  </si>
  <si>
    <t>Skupina výdavkov 518 - Ostatné služby (Externé služby)</t>
  </si>
  <si>
    <t>hodina</t>
  </si>
  <si>
    <r>
      <rPr>
        <vertAlign val="superscript"/>
        <sz val="10"/>
        <rFont val="Calibri"/>
        <family val="2"/>
        <charset val="238"/>
        <scheme val="minor"/>
      </rPr>
      <t>2</t>
    </r>
    <r>
      <rPr>
        <sz val="10"/>
        <rFont val="Calibri"/>
        <family val="2"/>
        <charset val="238"/>
        <scheme val="minor"/>
      </rPr>
      <t xml:space="preserve"> Popísať obsah danej položky (relevantné položky majú byť v súlade s popisom v prílohe ŽoNFP "Prieskum trhových cien"), odôvodniť opodstatnenosť každej položky rozpočtu, spôsobu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 </t>
    </r>
  </si>
  <si>
    <r>
      <t>Spolu 021 - Stavby / 029- Ostatný dlhodobý majetok</t>
    </r>
    <r>
      <rPr>
        <b/>
        <vertAlign val="superscript"/>
        <sz val="11"/>
        <rFont val="Calibri"/>
        <family val="2"/>
        <charset val="238"/>
        <scheme val="minor"/>
      </rPr>
      <t>3</t>
    </r>
  </si>
  <si>
    <t>4.</t>
  </si>
  <si>
    <r>
      <t xml:space="preserve">Rekonštrukcia, prístavba, nadstavba, zmena dispozície: </t>
    </r>
    <r>
      <rPr>
        <b/>
        <sz val="11"/>
        <color theme="1"/>
        <rFont val="Calibri"/>
        <family val="2"/>
        <charset val="238"/>
        <scheme val="minor"/>
      </rPr>
      <t>c) inej budovy za účelom zriadenia materskej školy/ elokovaného pracoviska</t>
    </r>
  </si>
  <si>
    <t>Rekonštrukcia, prístavba, nadstavba, zmena dispozície: a) budovy materskej školy / elokovaného pracoviska za účelom  rozšírenia jej kapacity</t>
  </si>
  <si>
    <r>
      <t xml:space="preserve">Celková cena práce/ Jednotková cena </t>
    </r>
    <r>
      <rPr>
        <sz val="10"/>
        <rFont val="Calibri"/>
        <family val="2"/>
        <charset val="238"/>
        <scheme val="minor"/>
      </rPr>
      <t>(EUR)</t>
    </r>
  </si>
  <si>
    <t xml:space="preserve">b) výstavba novej budovy materskej školy / elokovaného pracoviska, za účelom rozšírenia a/alebo presunutia kapacity existujúcej materskej školy/elokovaného pracoviska </t>
  </si>
  <si>
    <r>
      <t xml:space="preserve">Rekonštrukcia, prístavba, nadstavba, zmena dispozície: </t>
    </r>
    <r>
      <rPr>
        <b/>
        <sz val="11"/>
        <color theme="1"/>
        <rFont val="Calibri"/>
        <family val="2"/>
        <charset val="238"/>
        <scheme val="minor"/>
      </rPr>
      <t>b) inej budovy pre potreby materskej školy/ elokovaného pracoviska za účelom rozšírenia a/alebo presunutia existujúcej kapacity z existujúcej  materskej školy/ elokovaného pracoviska</t>
    </r>
  </si>
  <si>
    <t>Podpora rekonštrukcie predškolských zariadení a prístavby/nadstavby k existujúcim predškolským zariadeniam v obciach s prítomnosťou MRK s dôrazom na rozšírenie kapacity</t>
  </si>
  <si>
    <t>priemer :</t>
  </si>
  <si>
    <t>Vodovod</t>
  </si>
  <si>
    <t>Výdajné miesto</t>
  </si>
  <si>
    <t>Rezerva na stavebné práce</t>
  </si>
  <si>
    <t>spolu</t>
  </si>
  <si>
    <t>022, 112</t>
  </si>
  <si>
    <t>skupina výdavkov
s DPH</t>
  </si>
  <si>
    <t xml:space="preserve">Názov predmetu zákazky : </t>
  </si>
  <si>
    <t xml:space="preserve">Opis predmetu zákazky + parametre* : </t>
  </si>
  <si>
    <t>priemerná cena</t>
  </si>
  <si>
    <t>Spôsob vyhodnotenia:</t>
  </si>
  <si>
    <r>
      <t xml:space="preserve">* Žiadateľ zadefinuje  hlavné charakteristiky požadovaného tovaru/práce/služby podľa „Výzvy na predloženie cenovej ponuky“ (napr.min. parametre, kvantita,  a pod.) 
** </t>
    </r>
    <r>
      <rPr>
        <b/>
        <sz val="11"/>
        <rFont val="Calibri"/>
        <family val="2"/>
        <charset val="238"/>
        <scheme val="minor"/>
      </rPr>
      <t>Ak dodávateľ nie je platca DPH, uvádza sa v poli "cena bez DPH" a v poli "cena s DPH" rovnaká suma.</t>
    </r>
    <r>
      <rPr>
        <sz val="11"/>
        <rFont val="Calibri"/>
        <family val="2"/>
        <charset val="238"/>
        <scheme val="minor"/>
      </rPr>
      <t xml:space="preserve">
SO je oprávnený overiť výšku výdavkov nárokovaných v ŽoNFP na základe žiadateľom vykonaného prieskumu trhu prostredníctvom vykonania svojho prieskumu trhu. V prípade, ak výška výdavkov nárokovaných žiadateľom v rozpočte ŽoNFP prevyšuje ceny identifikované SO na základe ním vykonaného prieskumu trhu, považuje tieto výdavky za nehospodárne, a teda neoprávnené, t. j. maximálna výška oprávnených výdavkov jednotkových cien žiadateľa/prijímateľa je výška oprávnených výdavkov stanovená SO na základe ním vykonaného prieskumu trhu.
Osobitné podmienky pre vykonanie prieskumu trhu budú stanovené vo výzve na predkladanie ŽoNFP. </t>
    </r>
    <r>
      <rPr>
        <sz val="11"/>
        <color rgb="FFFF0000"/>
        <rFont val="Calibri"/>
        <family val="2"/>
        <charset val="238"/>
        <scheme val="minor"/>
      </rPr>
      <t xml:space="preserve">Žiadateľ </t>
    </r>
    <r>
      <rPr>
        <b/>
        <u/>
        <sz val="11"/>
        <color rgb="FFFF0000"/>
        <rFont val="Calibri"/>
        <family val="2"/>
        <charset val="238"/>
        <scheme val="minor"/>
      </rPr>
      <t>predkladá</t>
    </r>
    <r>
      <rPr>
        <sz val="11"/>
        <color rgb="FFFF0000"/>
        <rFont val="Calibri"/>
        <family val="2"/>
        <charset val="238"/>
        <scheme val="minor"/>
      </rPr>
      <t xml:space="preserve"> k záznamu z vyhodnotenia prieskumu trhu ako súčasť ŽoNFP kompletnú podpornú dokumentáciu, ktorej závery sú zohľadnené v tejto časti prílohy. </t>
    </r>
    <r>
      <rPr>
        <sz val="11"/>
        <rFont val="Calibri"/>
        <family val="2"/>
        <charset val="238"/>
        <scheme val="minor"/>
      </rPr>
      <t xml:space="preserve">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
</t>
    </r>
  </si>
  <si>
    <t xml:space="preserve">V prípade, ak žiadateľ vykonal viacej prieskumov trhu (t.j. výšku viacerých výdavkov stanovil prieskumom trhu), vyplní a predloží záznam z vyhodnotenia prieskumu trhu spolu s kompletnou podpornou dokumentáciou  samostatne pre každý vykonaný prieskum trhu. Za týmto účelom žiadateľ pre každý ďalší prieskum trhu vytvorí samostatnú  kópiu tohto hárku. </t>
  </si>
  <si>
    <t>Prieskum trhu</t>
  </si>
  <si>
    <t>Rozpočet stavby</t>
  </si>
  <si>
    <t>021-staveb.práce</t>
  </si>
  <si>
    <t>Zmluva s úspešným uchádzačom</t>
  </si>
  <si>
    <t>Pracovná zmluva, resp. mzda za rovnakú  alebo porovnateľnú  prácu + ČV</t>
  </si>
  <si>
    <t>Dohoda o práci vykonávanej mimo prac. pomeru, resp. v súlade so mzdou za rovnakú alebo porovnateľnú prácu + ČV</t>
  </si>
  <si>
    <t>Zmluva s úspešným uchádzačom + prieskum trhu</t>
  </si>
  <si>
    <t>Realizácia verejného obstarávania - interne</t>
  </si>
  <si>
    <t>mesiac</t>
  </si>
  <si>
    <t>Hydrogeologický prieskum</t>
  </si>
  <si>
    <t>8.</t>
  </si>
  <si>
    <t>7.</t>
  </si>
  <si>
    <t>5.</t>
  </si>
  <si>
    <t>6.</t>
  </si>
  <si>
    <t>Telekomunikačná technika</t>
  </si>
  <si>
    <t>Výdajný systém</t>
  </si>
  <si>
    <t>Nákup prevádzkových strojov, prístrojov, zariadení, techniky a náradia</t>
  </si>
  <si>
    <t>Interný manažment hodina</t>
  </si>
  <si>
    <t>Interný manažment mesiac</t>
  </si>
  <si>
    <t>Realizácia verejného obstarávania - interne mesiac</t>
  </si>
  <si>
    <t>Realizácia verejného obstarávania - interne hodina</t>
  </si>
  <si>
    <t>Použitím finančného limitu + ČV</t>
  </si>
  <si>
    <t>Použitím percentuálneho limitu</t>
  </si>
  <si>
    <t>Pracovná zmluva, resp. mzda za rovnakú alebo porovnateľnú prácu + ČV</t>
  </si>
  <si>
    <t>Overenie výšky benchmarku/finančného limitu</t>
  </si>
  <si>
    <t>Skupina výdavkov s DPH</t>
  </si>
  <si>
    <t>Spolu</t>
  </si>
  <si>
    <t>https://www.mfsr.sk/sk/financie/statne-vykaznictvo/legislativa/postupy-uctovania-ropo-obci-vuc-statnych-fondov/</t>
  </si>
  <si>
    <r>
      <rPr>
        <vertAlign val="superscript"/>
        <sz val="10"/>
        <rFont val="Calibri"/>
        <family val="2"/>
        <charset val="238"/>
        <scheme val="minor"/>
      </rPr>
      <t>3</t>
    </r>
    <r>
      <rPr>
        <sz val="10"/>
        <rFont val="Calibri"/>
        <family val="2"/>
        <charset val="238"/>
        <scheme val="minor"/>
      </rPr>
      <t xml:space="preserve"> Skupina „029 Ostatný dlhodobý hmotný majetok“ – ak relevantné v zmysle Opatrenia MF SR č.MF/16786/2007-31, viď webový odkaz:</t>
    </r>
  </si>
  <si>
    <t>Výstavba ČOV</t>
  </si>
  <si>
    <t>Použitím finančného limitu</t>
  </si>
  <si>
    <t>9.</t>
  </si>
  <si>
    <t>10.</t>
  </si>
  <si>
    <t>Rekonštrukcia (intenzifikácia ČOV)</t>
  </si>
  <si>
    <t>260,00 EUR/m</t>
  </si>
  <si>
    <t>360,00 EUR/m</t>
  </si>
  <si>
    <t>Stavebné práce, vrátane všetkého technologického a strojného zariadenia, vybavenia na dĺžkový meter trasy vodovodného potrubia</t>
  </si>
  <si>
    <t xml:space="preserve">Výdajné miesto </t>
  </si>
  <si>
    <t>15 000,00 EUR/kpl.</t>
  </si>
  <si>
    <t>19 200,00 EUR/kpl.</t>
  </si>
  <si>
    <t>Stavebné práce, vrátane všetkého technologického a strojného zariadenia a prípojky k výdajnému miestu</t>
  </si>
  <si>
    <t>425,00EUR/m</t>
  </si>
  <si>
    <t>480,00EUR/m</t>
  </si>
  <si>
    <t>250,00EUR/m</t>
  </si>
  <si>
    <t>305,00EUR/m</t>
  </si>
  <si>
    <t>550,00 EUR/EO</t>
  </si>
  <si>
    <t>700,00 EUR/EO</t>
  </si>
  <si>
    <t>Stavebné práce, vrátane všetkého technologického a strojného zariadenia, vybavenia v prepočte na ekvivalent obyvateľa</t>
  </si>
  <si>
    <t xml:space="preserve">*Hodnota bude podložená údajmi z PD (textová alebo výkresová časť) a zároveň bude totožná s hodnotou v stavebnom rozpočte. </t>
  </si>
  <si>
    <t xml:space="preserve">Špecifikácia oprávnených výdavkov podľa benchmarkov/finančných limitov </t>
  </si>
  <si>
    <r>
      <t>Skupina výdavkov 021 - Stavby</t>
    </r>
    <r>
      <rPr>
        <b/>
        <vertAlign val="superscript"/>
        <sz val="11"/>
        <rFont val="Calibri"/>
        <family val="2"/>
        <charset val="238"/>
        <scheme val="minor"/>
      </rPr>
      <t xml:space="preserve"> </t>
    </r>
    <r>
      <rPr>
        <b/>
        <sz val="11"/>
        <rFont val="Calibri"/>
        <family val="2"/>
        <charset val="238"/>
        <scheme val="minor"/>
      </rPr>
      <t>/ 029- Ostatný dlhodobý majetok</t>
    </r>
    <r>
      <rPr>
        <b/>
        <vertAlign val="superscript"/>
        <sz val="11"/>
        <rFont val="Calibri"/>
        <family val="2"/>
        <charset val="238"/>
        <scheme val="minor"/>
      </rPr>
      <t>3</t>
    </r>
  </si>
  <si>
    <r>
      <t>Priame oprávnené výdavky</t>
    </r>
    <r>
      <rPr>
        <b/>
        <vertAlign val="superscript"/>
        <sz val="11"/>
        <rFont val="Calibri"/>
        <family val="2"/>
        <charset val="238"/>
        <scheme val="minor"/>
      </rPr>
      <t>1</t>
    </r>
  </si>
  <si>
    <t xml:space="preserve">Rekonštrukcia (intenzifikácia ČOV) </t>
  </si>
  <si>
    <t>440,00 EUR/EO</t>
  </si>
  <si>
    <t>660,00 EUR/EO</t>
  </si>
  <si>
    <t xml:space="preserve">Vypočítaná hodnota benchmarku zvýšená o 38 %
(vzorec: hodnota benchmarku x 1,38)
</t>
  </si>
  <si>
    <t xml:space="preserve">Stavebné práce, vrátane všetkého technologického a strojného zariadenia, vybavenia na dĺžkový meter trasy vodovodného potrubia, resp. stokovej siete.
Vypočítaná hodnota na základe benchmarku, resp. finančného limitu určí max. hodnotu oprávnených výdavkov zo súčtu hodnôt za jednotlivé typy stokovej siete + vodovodu (ak je súčasťou projektu) podľa písmen A až D </t>
  </si>
  <si>
    <t>A) Gravitačná stoková sieť</t>
  </si>
  <si>
    <t>B) Gravitačná stoková sieť + vodovod</t>
  </si>
  <si>
    <t xml:space="preserve">C) Tlaková stoková sieť </t>
  </si>
  <si>
    <t>D) Tlaková stoková sieť + vodovod</t>
  </si>
  <si>
    <t>Nárokovaná suma so žiadosti</t>
  </si>
  <si>
    <t>Benchmark s DPH
(2)</t>
  </si>
  <si>
    <t>Oprávnený výdavok s DPH
(1)</t>
  </si>
  <si>
    <t>Finančný limit s DPH
(3)</t>
  </si>
  <si>
    <t>Popis
(4)</t>
  </si>
  <si>
    <t>suma po prepočte hodnotou benchmarku / EUR
(6) = (2)x(5)</t>
  </si>
  <si>
    <t>Suma celkom s DPH z rozpočtu projektu
(7)</t>
  </si>
  <si>
    <t>Porovnanie oproti benchmarku
(8)</t>
  </si>
  <si>
    <t>Suma celkom s DPH z rozpočtu projektu
(11)</t>
  </si>
  <si>
    <t>Porovnanie oproti finančnému limitu</t>
  </si>
  <si>
    <t>Vypĺňajú sa len biele bunky v tabuľke</t>
  </si>
  <si>
    <t>m/EO/kpl. na aktivite, ktoré je predmetom ŽoNFP*
(5)</t>
  </si>
  <si>
    <t>m/EO/kpl. na aktivite, ktoré je predmetom ŽoNFP*
(9)</t>
  </si>
  <si>
    <t>suma po prepočte hodnotou finančného limitu / EUR
(10) = (3)x(5)</t>
  </si>
  <si>
    <t>Žiadateľ vypĺňa len v prípade, ak ide na finančný limit</t>
  </si>
  <si>
    <t>Nárokovaná suma zo žiadosti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</si>
</sst>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 _K_č_-;\-* #,##0.00\ _K_č_-;_-* &quot;-&quot;??\ _K_č_-;_-@_-"/>
    <numFmt numFmtId="165" formatCode="#,##0.00\ &quot;€&quot;"/>
    <numFmt numFmtId="166" formatCode="#,##0.00_ ;\-#,##0.00\ "/>
  </numFmts>
  <fonts count="21"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vertAlign val="superscript"/>
      <sz val="11"/>
      <name val="Calibri"/>
      <family val="2"/>
      <charset val="238"/>
      <scheme val="minor"/>
    </font>
    <font>
      <sz val="10"/>
      <name val="Arial"/>
      <family val="2"/>
      <charset val="238"/>
    </font>
    <font>
      <sz val="9"/>
      <color theme="1"/>
      <name val="Calibri"/>
      <family val="2"/>
      <charset val="238"/>
      <scheme val="minor"/>
    </font>
    <font>
      <sz val="9"/>
      <name val="Calibri"/>
      <family val="2"/>
      <charset val="238"/>
      <scheme val="minor"/>
    </font>
    <font>
      <sz val="10"/>
      <name val="Calibri"/>
      <family val="2"/>
      <charset val="238"/>
      <scheme val="minor"/>
    </font>
    <font>
      <vertAlign val="superscript"/>
      <sz val="10"/>
      <name val="Calibri"/>
      <family val="2"/>
      <charset val="238"/>
      <scheme val="minor"/>
    </font>
    <font>
      <b/>
      <sz val="12"/>
      <name val="Calibri"/>
      <family val="2"/>
      <charset val="238"/>
      <scheme val="minor"/>
    </font>
    <font>
      <sz val="11"/>
      <color theme="1"/>
      <name val="Calibri"/>
      <family val="2"/>
      <scheme val="minor"/>
    </font>
    <font>
      <sz val="10"/>
      <color theme="1"/>
      <name val="Calibri"/>
      <family val="2"/>
      <charset val="238"/>
      <scheme val="minor"/>
    </font>
    <font>
      <b/>
      <sz val="9"/>
      <color theme="1"/>
      <name val="Calibri"/>
      <family val="2"/>
      <charset val="238"/>
      <scheme val="minor"/>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b/>
      <sz val="10"/>
      <color theme="1"/>
      <name val="Calibri"/>
      <family val="2"/>
      <charset val="238"/>
      <scheme val="minor"/>
    </font>
    <font>
      <b/>
      <sz val="10"/>
      <color rgb="FF000000"/>
      <name val="Calibri"/>
      <family val="2"/>
      <charset val="238"/>
      <scheme val="minor"/>
    </font>
    <font>
      <sz val="11"/>
      <color theme="1"/>
      <name val="Calibri"/>
      <family val="2"/>
      <charset val="238"/>
      <scheme val="minor"/>
    </font>
    <font>
      <b/>
      <sz val="11"/>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BD4B4"/>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DE9D9"/>
        <bgColor indexed="64"/>
      </patternFill>
    </fill>
    <fill>
      <patternFill patternType="solid">
        <fgColor rgb="FFFFFFCC"/>
        <bgColor indexed="64"/>
      </patternFill>
    </fill>
  </fills>
  <borders count="54">
    <border>
      <left/>
      <right/>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right/>
      <top/>
      <bottom style="thin">
        <color indexed="64"/>
      </bottom>
      <diagonal/>
    </border>
    <border>
      <left style="medium">
        <color auto="1"/>
      </left>
      <right style="medium">
        <color auto="1"/>
      </right>
      <top style="medium">
        <color auto="1"/>
      </top>
      <bottom style="medium">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top/>
      <bottom style="thin">
        <color indexed="64"/>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auto="1"/>
      </left>
      <right style="thin">
        <color auto="1"/>
      </right>
      <top/>
      <bottom style="thin">
        <color auto="1"/>
      </bottom>
      <diagonal/>
    </border>
    <border>
      <left style="thin">
        <color auto="1"/>
      </left>
      <right style="thin">
        <color auto="1"/>
      </right>
      <top/>
      <bottom style="medium">
        <color indexed="64"/>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s>
  <cellStyleXfs count="7">
    <xf numFmtId="0" fontId="0" fillId="0" borderId="0"/>
    <xf numFmtId="164" fontId="5" fillId="0" borderId="0" applyFont="0" applyFill="0" applyBorder="0" applyAlignment="0" applyProtection="0"/>
    <xf numFmtId="0" fontId="5" fillId="0" borderId="0"/>
    <xf numFmtId="0" fontId="5" fillId="0" borderId="0"/>
    <xf numFmtId="0" fontId="11" fillId="0" borderId="0"/>
    <xf numFmtId="0" fontId="14" fillId="0" borderId="0" applyNumberFormat="0" applyFill="0" applyBorder="0" applyAlignment="0" applyProtection="0"/>
    <xf numFmtId="43" fontId="19" fillId="0" borderId="0" applyFont="0" applyFill="0" applyBorder="0" applyAlignment="0" applyProtection="0"/>
  </cellStyleXfs>
  <cellXfs count="306">
    <xf numFmtId="0" fontId="0" fillId="0" borderId="0" xfId="0"/>
    <xf numFmtId="165" fontId="2" fillId="3" borderId="0" xfId="1" applyNumberFormat="1" applyFont="1" applyFill="1" applyBorder="1" applyAlignment="1" applyProtection="1">
      <alignment horizontal="center" vertical="center" wrapText="1"/>
      <protection locked="0" hidden="1"/>
    </xf>
    <xf numFmtId="165" fontId="2" fillId="3" borderId="16" xfId="1" applyNumberFormat="1" applyFont="1" applyFill="1" applyBorder="1" applyAlignment="1" applyProtection="1">
      <alignment horizontal="center" vertical="center" wrapText="1"/>
      <protection locked="0" hidden="1"/>
    </xf>
    <xf numFmtId="165" fontId="2" fillId="0" borderId="0" xfId="1" applyNumberFormat="1" applyFont="1" applyFill="1" applyBorder="1" applyAlignment="1" applyProtection="1">
      <alignment horizontal="center" vertical="center" wrapText="1"/>
      <protection locked="0" hidden="1"/>
    </xf>
    <xf numFmtId="0" fontId="2" fillId="0" borderId="10" xfId="0" applyFont="1" applyFill="1" applyBorder="1" applyAlignment="1" applyProtection="1">
      <alignment horizontal="left" vertical="center" wrapText="1"/>
      <protection locked="0"/>
    </xf>
    <xf numFmtId="0" fontId="1" fillId="0" borderId="0" xfId="0" applyFont="1"/>
    <xf numFmtId="0" fontId="6" fillId="0" borderId="0" xfId="0" applyFont="1" applyAlignment="1">
      <alignment vertical="center" wrapText="1"/>
    </xf>
    <xf numFmtId="0" fontId="0" fillId="0" borderId="0" xfId="0" applyAlignment="1">
      <alignment vertical="center"/>
    </xf>
    <xf numFmtId="0" fontId="8" fillId="2" borderId="11" xfId="0" applyFont="1" applyFill="1" applyBorder="1" applyAlignment="1" applyProtection="1">
      <alignment horizontal="left" vertical="center" wrapText="1"/>
      <protection locked="0"/>
    </xf>
    <xf numFmtId="0" fontId="2" fillId="0" borderId="0" xfId="3" applyFont="1"/>
    <xf numFmtId="2" fontId="2" fillId="0" borderId="21" xfId="3" applyNumberFormat="1" applyFont="1" applyBorder="1"/>
    <xf numFmtId="2" fontId="2" fillId="0" borderId="22" xfId="3" applyNumberFormat="1" applyFont="1" applyBorder="1"/>
    <xf numFmtId="2" fontId="2" fillId="0" borderId="23" xfId="3" applyNumberFormat="1" applyFont="1" applyBorder="1"/>
    <xf numFmtId="2" fontId="2" fillId="0" borderId="15" xfId="3" applyNumberFormat="1" applyFont="1" applyBorder="1"/>
    <xf numFmtId="2" fontId="2" fillId="0" borderId="16" xfId="3" applyNumberFormat="1" applyFont="1" applyBorder="1"/>
    <xf numFmtId="2" fontId="2" fillId="0" borderId="0" xfId="3" applyNumberFormat="1" applyFont="1" applyBorder="1" applyAlignment="1">
      <alignment horizontal="center"/>
    </xf>
    <xf numFmtId="2" fontId="3" fillId="0" borderId="0" xfId="3" applyNumberFormat="1" applyFont="1" applyBorder="1" applyAlignment="1">
      <alignment horizontal="left"/>
    </xf>
    <xf numFmtId="0" fontId="2" fillId="0" borderId="15" xfId="3" applyFont="1" applyBorder="1"/>
    <xf numFmtId="0" fontId="2" fillId="0" borderId="16" xfId="3" applyFont="1" applyBorder="1"/>
    <xf numFmtId="0" fontId="2" fillId="0" borderId="0" xfId="3" applyFont="1" applyBorder="1"/>
    <xf numFmtId="0" fontId="3" fillId="0" borderId="0" xfId="3" applyFont="1" applyFill="1" applyBorder="1"/>
    <xf numFmtId="2" fontId="2" fillId="0" borderId="10" xfId="3" applyNumberFormat="1" applyFont="1" applyBorder="1" applyAlignment="1" applyProtection="1">
      <alignment horizontal="center" vertical="center" wrapText="1"/>
      <protection locked="0"/>
    </xf>
    <xf numFmtId="0" fontId="3" fillId="0" borderId="0" xfId="3" applyFont="1" applyBorder="1"/>
    <xf numFmtId="0" fontId="2" fillId="0" borderId="0" xfId="3" applyFont="1" applyBorder="1" applyProtection="1">
      <protection locked="0"/>
    </xf>
    <xf numFmtId="0" fontId="2" fillId="0" borderId="30" xfId="3" applyFont="1" applyBorder="1"/>
    <xf numFmtId="0" fontId="2" fillId="0" borderId="0" xfId="3" applyFont="1" applyBorder="1" applyAlignment="1">
      <alignment horizontal="justify" vertical="top" wrapText="1"/>
    </xf>
    <xf numFmtId="0" fontId="3" fillId="6" borderId="10" xfId="3" applyFont="1" applyFill="1" applyBorder="1"/>
    <xf numFmtId="0" fontId="2" fillId="5" borderId="27" xfId="3" applyFont="1" applyFill="1" applyBorder="1" applyAlignment="1">
      <alignment horizontal="center"/>
    </xf>
    <xf numFmtId="166" fontId="3" fillId="6" borderId="0" xfId="3" applyNumberFormat="1" applyFont="1" applyFill="1" applyBorder="1" applyAlignment="1">
      <alignment horizontal="center"/>
    </xf>
    <xf numFmtId="166" fontId="3" fillId="6" borderId="0" xfId="3" applyNumberFormat="1" applyFont="1" applyFill="1" applyBorder="1" applyAlignment="1" applyProtection="1">
      <alignment horizontal="center"/>
    </xf>
    <xf numFmtId="0" fontId="2" fillId="0" borderId="0" xfId="3" applyFont="1" applyAlignment="1">
      <alignment vertical="center"/>
    </xf>
    <xf numFmtId="0" fontId="2" fillId="0" borderId="15" xfId="3" applyFont="1" applyBorder="1" applyAlignment="1">
      <alignment vertical="center"/>
    </xf>
    <xf numFmtId="0" fontId="2" fillId="0" borderId="10" xfId="3" applyFont="1" applyBorder="1" applyAlignment="1">
      <alignment horizontal="center" vertical="center"/>
    </xf>
    <xf numFmtId="2" fontId="2" fillId="0" borderId="10" xfId="3" applyNumberFormat="1" applyFont="1" applyBorder="1" applyAlignment="1" applyProtection="1">
      <alignment horizontal="center" vertical="center"/>
    </xf>
    <xf numFmtId="0" fontId="2" fillId="0" borderId="11" xfId="3" applyFont="1" applyBorder="1" applyAlignment="1" applyProtection="1">
      <alignment horizontal="left" vertical="center" wrapText="1"/>
      <protection locked="0"/>
    </xf>
    <xf numFmtId="0" fontId="8" fillId="0" borderId="10" xfId="3" applyFont="1" applyBorder="1" applyAlignment="1" applyProtection="1">
      <alignment horizontal="center" vertical="center" wrapText="1"/>
      <protection locked="0"/>
    </xf>
    <xf numFmtId="165" fontId="2" fillId="0" borderId="0" xfId="1" applyNumberFormat="1" applyFont="1" applyFill="1" applyBorder="1" applyAlignment="1" applyProtection="1">
      <alignment horizontal="left" vertical="center" wrapText="1"/>
      <protection locked="0" hidden="1"/>
    </xf>
    <xf numFmtId="0" fontId="2" fillId="0" borderId="16" xfId="0" applyFont="1" applyFill="1" applyBorder="1" applyAlignment="1" applyProtection="1">
      <alignment horizontal="left" vertical="center" wrapText="1"/>
      <protection locked="0"/>
    </xf>
    <xf numFmtId="165" fontId="2" fillId="0" borderId="16" xfId="1" applyNumberFormat="1" applyFont="1" applyFill="1" applyBorder="1" applyAlignment="1" applyProtection="1">
      <alignment horizontal="center" vertical="center" wrapText="1"/>
      <protection locked="0" hidden="1"/>
    </xf>
    <xf numFmtId="0" fontId="13" fillId="0" borderId="0" xfId="0" applyFont="1" applyAlignment="1">
      <alignment vertical="center" wrapText="1"/>
    </xf>
    <xf numFmtId="0" fontId="12" fillId="0" borderId="0" xfId="0" applyFont="1" applyAlignment="1">
      <alignment wrapText="1"/>
    </xf>
    <xf numFmtId="2" fontId="3" fillId="0" borderId="0" xfId="0" applyNumberFormat="1" applyFont="1" applyFill="1" applyBorder="1" applyAlignment="1" applyProtection="1">
      <alignment horizontal="left" vertical="center" wrapText="1"/>
      <protection locked="0"/>
    </xf>
    <xf numFmtId="0" fontId="12" fillId="0" borderId="0" xfId="0" applyFont="1"/>
    <xf numFmtId="0" fontId="12" fillId="0" borderId="0" xfId="0" applyFont="1" applyAlignment="1">
      <alignment horizontal="justify" vertical="center"/>
    </xf>
    <xf numFmtId="2" fontId="2" fillId="0" borderId="0" xfId="0" applyNumberFormat="1" applyFont="1" applyProtection="1">
      <protection locked="0"/>
    </xf>
    <xf numFmtId="2" fontId="2" fillId="0" borderId="0" xfId="0" applyNumberFormat="1" applyFont="1" applyBorder="1" applyAlignment="1" applyProtection="1">
      <protection locked="0"/>
    </xf>
    <xf numFmtId="2" fontId="2" fillId="0" borderId="0" xfId="0" applyNumberFormat="1" applyFont="1" applyBorder="1" applyAlignment="1" applyProtection="1">
      <alignment horizontal="right" vertical="center"/>
      <protection locked="0"/>
    </xf>
    <xf numFmtId="2" fontId="2" fillId="0" borderId="0" xfId="0" applyNumberFormat="1" applyFont="1" applyBorder="1" applyAlignment="1" applyProtection="1">
      <alignment horizontal="center"/>
      <protection locked="0"/>
    </xf>
    <xf numFmtId="2" fontId="2" fillId="0" borderId="0" xfId="0" applyNumberFormat="1" applyFont="1" applyAlignment="1" applyProtection="1">
      <alignment vertical="center"/>
      <protection locked="0"/>
    </xf>
    <xf numFmtId="2" fontId="2" fillId="0" borderId="0" xfId="0" applyNumberFormat="1" applyFont="1" applyFill="1" applyAlignment="1" applyProtection="1">
      <alignment vertical="center"/>
      <protection locked="0"/>
    </xf>
    <xf numFmtId="2" fontId="3" fillId="0" borderId="0" xfId="0" applyNumberFormat="1" applyFont="1" applyFill="1" applyBorder="1" applyAlignment="1" applyProtection="1">
      <alignment horizontal="center" vertical="center" wrapText="1"/>
      <protection locked="0"/>
    </xf>
    <xf numFmtId="2" fontId="3" fillId="3" borderId="15" xfId="0" applyNumberFormat="1" applyFont="1" applyFill="1" applyBorder="1" applyAlignment="1" applyProtection="1">
      <alignment horizontal="left" vertical="center"/>
      <protection locked="0"/>
    </xf>
    <xf numFmtId="2" fontId="3" fillId="3" borderId="0" xfId="0" applyNumberFormat="1" applyFont="1" applyFill="1" applyBorder="1" applyAlignment="1" applyProtection="1">
      <alignment horizontal="left" vertical="center"/>
      <protection locked="0"/>
    </xf>
    <xf numFmtId="165" fontId="3" fillId="3" borderId="0" xfId="1" applyNumberFormat="1" applyFont="1" applyFill="1" applyBorder="1" applyAlignment="1" applyProtection="1">
      <alignment horizontal="right" vertical="center" wrapText="1"/>
      <protection locked="0" hidden="1"/>
    </xf>
    <xf numFmtId="2" fontId="3" fillId="5" borderId="9"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justify" vertical="center" wrapText="1"/>
      <protection locked="0"/>
    </xf>
    <xf numFmtId="2" fontId="3" fillId="5" borderId="10" xfId="0" applyNumberFormat="1" applyFont="1" applyFill="1" applyBorder="1" applyAlignment="1" applyProtection="1">
      <alignment horizontal="center" vertical="center" wrapText="1"/>
      <protection locked="0"/>
    </xf>
    <xf numFmtId="2" fontId="3" fillId="5" borderId="11" xfId="0" applyNumberFormat="1" applyFont="1" applyFill="1" applyBorder="1" applyAlignment="1" applyProtection="1">
      <alignment horizontal="center" vertical="center" wrapText="1"/>
      <protection locked="0"/>
    </xf>
    <xf numFmtId="2" fontId="2" fillId="5" borderId="9" xfId="0" applyNumberFormat="1" applyFont="1" applyFill="1" applyBorder="1" applyAlignment="1" applyProtection="1">
      <alignment horizontal="center" vertical="center"/>
      <protection locked="0"/>
    </xf>
    <xf numFmtId="165" fontId="2" fillId="0" borderId="10" xfId="1" applyNumberFormat="1" applyFont="1" applyBorder="1" applyAlignment="1" applyProtection="1">
      <alignment horizontal="right" vertical="center" wrapText="1"/>
      <protection locked="0" hidden="1"/>
    </xf>
    <xf numFmtId="165" fontId="3" fillId="5" borderId="10" xfId="1" applyNumberFormat="1" applyFont="1" applyFill="1" applyBorder="1" applyAlignment="1" applyProtection="1">
      <alignment horizontal="right" vertical="center" wrapText="1"/>
      <protection locked="0" hidden="1"/>
    </xf>
    <xf numFmtId="2" fontId="2" fillId="3" borderId="0" xfId="0" applyNumberFormat="1" applyFont="1" applyFill="1" applyProtection="1">
      <protection locked="0"/>
    </xf>
    <xf numFmtId="2" fontId="3" fillId="0" borderId="15" xfId="0" applyNumberFormat="1" applyFont="1" applyFill="1" applyBorder="1" applyAlignment="1" applyProtection="1">
      <alignment horizontal="left" vertical="center"/>
      <protection locked="0"/>
    </xf>
    <xf numFmtId="2" fontId="3" fillId="0" borderId="0" xfId="0" applyNumberFormat="1" applyFont="1" applyFill="1" applyBorder="1" applyAlignment="1" applyProtection="1">
      <alignment horizontal="left" vertical="center"/>
      <protection locked="0"/>
    </xf>
    <xf numFmtId="165" fontId="3" fillId="0" borderId="0" xfId="1" applyNumberFormat="1" applyFont="1" applyFill="1" applyBorder="1" applyAlignment="1" applyProtection="1">
      <alignment horizontal="right" vertical="center" wrapText="1"/>
      <protection locked="0" hidden="1"/>
    </xf>
    <xf numFmtId="2" fontId="2" fillId="0" borderId="0" xfId="0" applyNumberFormat="1" applyFont="1" applyFill="1" applyBorder="1" applyProtection="1">
      <protection locked="0"/>
    </xf>
    <xf numFmtId="165" fontId="3" fillId="0" borderId="0" xfId="1" applyNumberFormat="1" applyFont="1" applyFill="1" applyBorder="1" applyAlignment="1" applyProtection="1">
      <alignment horizontal="center" vertical="center" wrapText="1"/>
      <protection locked="0" hidden="1"/>
    </xf>
    <xf numFmtId="165" fontId="3" fillId="6" borderId="19" xfId="1" applyNumberFormat="1" applyFont="1" applyFill="1" applyBorder="1" applyAlignment="1" applyProtection="1">
      <alignment horizontal="right" vertical="center" wrapText="1"/>
      <protection locked="0"/>
    </xf>
    <xf numFmtId="2" fontId="2" fillId="0" borderId="0" xfId="0" applyNumberFormat="1" applyFont="1" applyBorder="1" applyProtection="1">
      <protection locked="0"/>
    </xf>
    <xf numFmtId="2" fontId="3" fillId="0" borderId="0" xfId="0" applyNumberFormat="1" applyFont="1" applyFill="1" applyBorder="1" applyAlignment="1" applyProtection="1">
      <alignment horizontal="justify" wrapText="1"/>
      <protection locked="0"/>
    </xf>
    <xf numFmtId="165" fontId="3" fillId="0" borderId="0" xfId="1" applyNumberFormat="1" applyFont="1" applyFill="1" applyBorder="1" applyAlignment="1" applyProtection="1">
      <alignment horizontal="right" wrapText="1"/>
      <protection locked="0"/>
    </xf>
    <xf numFmtId="2" fontId="2" fillId="0" borderId="0" xfId="0" applyNumberFormat="1" applyFont="1" applyFill="1" applyBorder="1" applyAlignment="1" applyProtection="1">
      <alignment horizontal="center" wrapText="1"/>
      <protection locked="0"/>
    </xf>
    <xf numFmtId="0" fontId="2" fillId="0" borderId="10" xfId="2" applyFont="1" applyFill="1" applyBorder="1" applyAlignment="1" applyProtection="1">
      <alignment horizontal="left" vertical="center" wrapText="1"/>
      <protection locked="0"/>
    </xf>
    <xf numFmtId="165" fontId="3" fillId="3" borderId="0" xfId="1" applyNumberFormat="1" applyFont="1" applyFill="1" applyBorder="1" applyAlignment="1" applyProtection="1">
      <alignment horizontal="center" vertical="center" wrapText="1"/>
      <protection locked="0" hidden="1"/>
    </xf>
    <xf numFmtId="2" fontId="3" fillId="0" borderId="0" xfId="1" applyNumberFormat="1" applyFont="1" applyFill="1" applyBorder="1" applyAlignment="1" applyProtection="1">
      <alignment horizontal="right" vertical="center" wrapText="1"/>
      <protection locked="0"/>
    </xf>
    <xf numFmtId="2" fontId="3" fillId="0" borderId="0" xfId="0" applyNumberFormat="1" applyFont="1" applyFill="1" applyBorder="1" applyAlignment="1" applyProtection="1">
      <alignment horizontal="justify" vertical="center" wrapText="1"/>
      <protection locked="0"/>
    </xf>
    <xf numFmtId="165" fontId="3" fillId="0" borderId="0" xfId="1" applyNumberFormat="1" applyFont="1" applyFill="1" applyBorder="1" applyAlignment="1" applyProtection="1">
      <alignment horizontal="right" vertical="center" wrapText="1"/>
      <protection locked="0"/>
    </xf>
    <xf numFmtId="2" fontId="2" fillId="0" borderId="0"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wrapText="1"/>
      <protection locked="0"/>
    </xf>
    <xf numFmtId="2" fontId="2" fillId="0" borderId="0" xfId="0" applyNumberFormat="1" applyFont="1" applyAlignment="1" applyProtection="1">
      <alignment horizontal="left" wrapText="1"/>
      <protection locked="0"/>
    </xf>
    <xf numFmtId="2" fontId="3" fillId="5" borderId="10" xfId="0" applyNumberFormat="1" applyFont="1" applyFill="1" applyBorder="1" applyAlignment="1" applyProtection="1">
      <alignment horizontal="left" vertical="center"/>
      <protection locked="0"/>
    </xf>
    <xf numFmtId="2" fontId="3" fillId="6" borderId="7" xfId="0" applyNumberFormat="1" applyFont="1" applyFill="1" applyBorder="1" applyAlignment="1" applyProtection="1">
      <alignment horizontal="left" vertical="center" wrapText="1"/>
      <protection locked="0"/>
    </xf>
    <xf numFmtId="2" fontId="3" fillId="0" borderId="0"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center" vertical="center" wrapText="1"/>
      <protection locked="0"/>
    </xf>
    <xf numFmtId="2" fontId="10" fillId="0" borderId="0" xfId="0" applyNumberFormat="1" applyFont="1" applyBorder="1" applyAlignment="1" applyProtection="1">
      <alignment horizontal="left" vertical="center"/>
      <protection locked="0"/>
    </xf>
    <xf numFmtId="2" fontId="2" fillId="5" borderId="10" xfId="0" applyNumberFormat="1" applyFont="1" applyFill="1" applyBorder="1" applyAlignment="1" applyProtection="1">
      <alignment horizontal="center" vertical="center" wrapText="1"/>
      <protection locked="0"/>
    </xf>
    <xf numFmtId="0" fontId="2" fillId="0" borderId="10" xfId="2" applyFont="1" applyFill="1" applyBorder="1" applyAlignment="1" applyProtection="1">
      <alignment horizontal="center" vertical="center" wrapText="1"/>
      <protection locked="0"/>
    </xf>
    <xf numFmtId="2" fontId="2" fillId="0" borderId="0" xfId="0" applyNumberFormat="1" applyFont="1" applyBorder="1" applyAlignment="1" applyProtection="1">
      <alignment vertical="center" wrapText="1"/>
      <protection locked="0"/>
    </xf>
    <xf numFmtId="2" fontId="2" fillId="0" borderId="0"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wrapText="1"/>
      <protection locked="0"/>
    </xf>
    <xf numFmtId="0" fontId="2" fillId="0" borderId="10" xfId="0" applyFont="1" applyFill="1" applyBorder="1" applyAlignment="1" applyProtection="1">
      <alignment horizontal="center" vertical="center" wrapText="1"/>
      <protection locked="0"/>
    </xf>
    <xf numFmtId="0" fontId="0" fillId="0" borderId="0" xfId="0" applyAlignment="1">
      <alignment wrapText="1"/>
    </xf>
    <xf numFmtId="0" fontId="0" fillId="0" borderId="10" xfId="0" applyBorder="1" applyAlignment="1">
      <alignment vertical="center" wrapText="1"/>
    </xf>
    <xf numFmtId="0" fontId="0" fillId="0" borderId="10" xfId="0" applyBorder="1" applyAlignment="1">
      <alignment wrapText="1"/>
    </xf>
    <xf numFmtId="0" fontId="0" fillId="0" borderId="0" xfId="0" applyAlignment="1">
      <alignment horizontal="center" vertical="center"/>
    </xf>
    <xf numFmtId="0" fontId="0" fillId="0" borderId="10" xfId="0" applyBorder="1" applyAlignment="1">
      <alignment vertical="center"/>
    </xf>
    <xf numFmtId="165" fontId="7" fillId="2" borderId="10" xfId="1" applyNumberFormat="1" applyFont="1" applyFill="1" applyBorder="1" applyAlignment="1" applyProtection="1">
      <alignment horizontal="left" vertical="center" wrapText="1"/>
      <protection locked="0" hidden="1"/>
    </xf>
    <xf numFmtId="0" fontId="8" fillId="2" borderId="11" xfId="0" applyFont="1" applyFill="1" applyBorder="1" applyAlignment="1" applyProtection="1">
      <alignmen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3" borderId="0" xfId="0" applyNumberFormat="1" applyFont="1" applyFill="1" applyBorder="1" applyAlignment="1" applyProtection="1">
      <alignment vertical="center" wrapText="1"/>
      <protection locked="0"/>
    </xf>
    <xf numFmtId="165" fontId="0" fillId="0" borderId="11" xfId="0" applyNumberFormat="1" applyBorder="1"/>
    <xf numFmtId="165" fontId="0" fillId="0" borderId="26" xfId="0" applyNumberFormat="1" applyBorder="1"/>
    <xf numFmtId="165" fontId="2" fillId="0" borderId="3" xfId="1" applyNumberFormat="1" applyFont="1" applyBorder="1" applyAlignment="1" applyProtection="1">
      <alignment horizontal="right" vertical="center" wrapText="1"/>
      <protection locked="0" hidden="1"/>
    </xf>
    <xf numFmtId="2" fontId="10" fillId="0" borderId="0" xfId="0" applyNumberFormat="1" applyFont="1" applyBorder="1" applyAlignment="1" applyProtection="1">
      <alignment horizontal="left" vertical="center"/>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0" fillId="0" borderId="10" xfId="0" applyBorder="1" applyAlignment="1">
      <alignment horizontal="center" vertical="center"/>
    </xf>
    <xf numFmtId="0" fontId="2" fillId="0" borderId="14" xfId="2" applyFont="1" applyFill="1" applyBorder="1" applyAlignment="1" applyProtection="1">
      <alignment horizontal="left" vertical="center" wrapText="1"/>
      <protection locked="0"/>
    </xf>
    <xf numFmtId="165" fontId="2" fillId="0" borderId="13" xfId="1" applyNumberFormat="1" applyFont="1" applyBorder="1" applyAlignment="1" applyProtection="1">
      <alignment horizontal="right" vertical="center" wrapText="1"/>
      <protection locked="0" hidden="1"/>
    </xf>
    <xf numFmtId="2" fontId="2" fillId="5" borderId="27" xfId="0" applyNumberFormat="1"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left" vertical="center" wrapText="1"/>
      <protection locked="0"/>
    </xf>
    <xf numFmtId="0" fontId="0" fillId="0" borderId="10" xfId="0"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13" xfId="0" applyBorder="1" applyAlignment="1">
      <alignment horizontal="center" vertical="center"/>
    </xf>
    <xf numFmtId="0" fontId="2" fillId="0" borderId="0" xfId="0" applyFont="1" applyFill="1" applyBorder="1" applyAlignment="1" applyProtection="1">
      <alignment horizontal="left" vertical="center" wrapText="1"/>
      <protection locked="0"/>
    </xf>
    <xf numFmtId="0" fontId="0" fillId="0" borderId="0" xfId="0" applyBorder="1"/>
    <xf numFmtId="0" fontId="0" fillId="0" borderId="0" xfId="0" applyBorder="1" applyAlignment="1">
      <alignment wrapText="1"/>
    </xf>
    <xf numFmtId="0" fontId="0" fillId="0" borderId="0" xfId="0" applyFill="1" applyBorder="1" applyAlignment="1">
      <alignment horizontal="center" vertical="center"/>
    </xf>
    <xf numFmtId="0" fontId="0" fillId="0" borderId="0" xfId="0" applyBorder="1" applyAlignment="1">
      <alignment horizontal="left" vertical="center" wrapText="1"/>
    </xf>
    <xf numFmtId="2" fontId="10" fillId="0" borderId="0" xfId="0" applyNumberFormat="1" applyFont="1" applyBorder="1" applyAlignment="1" applyProtection="1">
      <alignment vertical="center"/>
      <protection locked="0"/>
    </xf>
    <xf numFmtId="0" fontId="3" fillId="0" borderId="9" xfId="0" applyFont="1" applyFill="1" applyBorder="1" applyAlignment="1" applyProtection="1">
      <alignment vertical="center" wrapText="1"/>
      <protection locked="0"/>
    </xf>
    <xf numFmtId="165" fontId="3" fillId="0" borderId="11" xfId="1" applyNumberFormat="1" applyFont="1" applyBorder="1" applyAlignment="1" applyProtection="1">
      <alignment horizontal="right" vertical="center" wrapText="1"/>
      <protection locked="0" hidden="1"/>
    </xf>
    <xf numFmtId="0" fontId="1" fillId="0" borderId="9" xfId="0" applyFont="1" applyFill="1" applyBorder="1" applyAlignment="1"/>
    <xf numFmtId="165" fontId="3" fillId="0" borderId="26"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49" fontId="3" fillId="5" borderId="10" xfId="0" applyNumberFormat="1" applyFont="1" applyFill="1" applyBorder="1" applyAlignment="1" applyProtection="1">
      <alignment horizontal="center" vertical="center" wrapText="1"/>
      <protection locked="0"/>
    </xf>
    <xf numFmtId="0" fontId="0" fillId="0" borderId="0" xfId="0" applyBorder="1" applyAlignment="1">
      <alignment horizontal="left"/>
    </xf>
    <xf numFmtId="165" fontId="2" fillId="0" borderId="0" xfId="1" applyNumberFormat="1" applyFont="1" applyBorder="1" applyAlignment="1" applyProtection="1">
      <alignment horizontal="right" vertical="center" wrapText="1"/>
      <protection locked="0" hidden="1"/>
    </xf>
    <xf numFmtId="165" fontId="0" fillId="0" borderId="0" xfId="0" applyNumberFormat="1" applyBorder="1"/>
    <xf numFmtId="0" fontId="1" fillId="0" borderId="9" xfId="0" applyFont="1" applyBorder="1"/>
    <xf numFmtId="0" fontId="1" fillId="0" borderId="43" xfId="0" applyFont="1" applyBorder="1"/>
    <xf numFmtId="0" fontId="3" fillId="0" borderId="47" xfId="0" applyFont="1" applyFill="1" applyBorder="1" applyAlignment="1" applyProtection="1">
      <alignment vertical="center" wrapText="1"/>
      <protection locked="0"/>
    </xf>
    <xf numFmtId="165" fontId="2" fillId="0" borderId="17" xfId="1" applyNumberFormat="1" applyFont="1" applyBorder="1" applyAlignment="1" applyProtection="1">
      <alignment horizontal="right" vertical="center" wrapText="1"/>
      <protection locked="0" hidden="1"/>
    </xf>
    <xf numFmtId="165" fontId="3" fillId="0" borderId="42" xfId="1" applyNumberFormat="1" applyFont="1" applyBorder="1" applyAlignment="1" applyProtection="1">
      <alignment horizontal="right" vertical="center" wrapText="1"/>
      <protection locked="0" hidden="1"/>
    </xf>
    <xf numFmtId="0" fontId="3" fillId="5" borderId="3" xfId="0" applyFont="1" applyFill="1" applyBorder="1" applyAlignment="1" applyProtection="1">
      <alignment horizontal="center" vertical="center" wrapText="1"/>
      <protection locked="0"/>
    </xf>
    <xf numFmtId="165" fontId="2" fillId="0" borderId="48"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2" fontId="8" fillId="0" borderId="0" xfId="0" applyNumberFormat="1" applyFont="1" applyAlignment="1" applyProtection="1">
      <alignment horizontal="left" vertical="center" wrapText="1"/>
      <protection locked="0"/>
    </xf>
    <xf numFmtId="0" fontId="1" fillId="0" borderId="0" xfId="0" applyFont="1" applyProtection="1">
      <protection locked="0"/>
    </xf>
    <xf numFmtId="0" fontId="0" fillId="0" borderId="0" xfId="0" applyProtection="1">
      <protection locked="0"/>
    </xf>
    <xf numFmtId="0" fontId="0" fillId="0" borderId="0" xfId="0" applyAlignment="1" applyProtection="1">
      <alignment horizontal="center" vertical="center" wrapText="1"/>
      <protection locked="0"/>
    </xf>
    <xf numFmtId="43" fontId="0" fillId="0" borderId="10" xfId="6" applyFont="1" applyBorder="1" applyAlignment="1" applyProtection="1">
      <alignment vertical="center"/>
      <protection locked="0"/>
    </xf>
    <xf numFmtId="43" fontId="0" fillId="0" borderId="0" xfId="6" applyFont="1" applyAlignment="1" applyProtection="1">
      <alignment horizontal="right"/>
      <protection locked="0"/>
    </xf>
    <xf numFmtId="0" fontId="6" fillId="0" borderId="0" xfId="0" applyFont="1" applyBorder="1" applyAlignment="1" applyProtection="1">
      <alignment horizontal="left" vertical="center"/>
      <protection locked="0"/>
    </xf>
    <xf numFmtId="0" fontId="0" fillId="0" borderId="0" xfId="0" applyAlignment="1" applyProtection="1">
      <alignment horizontal="center" vertical="top" wrapText="1"/>
      <protection locked="0"/>
    </xf>
    <xf numFmtId="0" fontId="6" fillId="0" borderId="0" xfId="0" applyFont="1" applyFill="1" applyBorder="1" applyAlignment="1" applyProtection="1">
      <alignment horizontal="left" vertical="center"/>
      <protection locked="0"/>
    </xf>
    <xf numFmtId="0" fontId="0" fillId="0" borderId="0" xfId="0" applyFill="1" applyProtection="1">
      <protection locked="0"/>
    </xf>
    <xf numFmtId="0" fontId="0" fillId="0" borderId="0" xfId="0" applyAlignment="1" applyProtection="1">
      <alignment horizontal="left"/>
      <protection locked="0"/>
    </xf>
    <xf numFmtId="0" fontId="0" fillId="0" borderId="0" xfId="0" applyAlignment="1" applyProtection="1">
      <alignment horizontal="center" vertical="top"/>
      <protection locked="0"/>
    </xf>
    <xf numFmtId="0" fontId="0" fillId="0" borderId="0" xfId="0" applyAlignment="1" applyProtection="1">
      <alignment vertical="top" wrapText="1"/>
      <protection locked="0"/>
    </xf>
    <xf numFmtId="0" fontId="17" fillId="8" borderId="10" xfId="0" applyFont="1" applyFill="1" applyBorder="1" applyAlignment="1" applyProtection="1">
      <alignment horizontal="center" vertical="center" wrapText="1"/>
      <protection locked="0"/>
    </xf>
    <xf numFmtId="0" fontId="1" fillId="8"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xf numFmtId="43" fontId="0" fillId="8" borderId="10" xfId="6" applyFont="1" applyFill="1" applyBorder="1" applyAlignment="1" applyProtection="1">
      <alignment vertical="center"/>
    </xf>
    <xf numFmtId="43" fontId="20" fillId="8" borderId="10" xfId="6" applyFont="1" applyFill="1" applyBorder="1" applyAlignment="1" applyProtection="1">
      <alignment horizontal="center" vertical="center" wrapText="1"/>
    </xf>
    <xf numFmtId="0" fontId="18" fillId="7" borderId="9" xfId="0" applyFont="1" applyFill="1" applyBorder="1" applyAlignment="1" applyProtection="1">
      <alignment vertical="center" wrapText="1"/>
      <protection locked="0"/>
    </xf>
    <xf numFmtId="0" fontId="18" fillId="7" borderId="43" xfId="0" applyFont="1" applyFill="1" applyBorder="1" applyAlignment="1" applyProtection="1">
      <alignment vertical="center" wrapText="1"/>
      <protection locked="0"/>
    </xf>
    <xf numFmtId="0" fontId="1" fillId="8" borderId="3" xfId="0" applyFont="1" applyFill="1" applyBorder="1" applyAlignment="1" applyProtection="1">
      <alignment horizontal="center" vertical="center" wrapText="1"/>
      <protection locked="0"/>
    </xf>
    <xf numFmtId="43" fontId="0" fillId="0" borderId="3" xfId="6" applyFont="1" applyBorder="1" applyAlignment="1" applyProtection="1">
      <alignment horizontal="center" vertical="center" wrapText="1"/>
      <protection locked="0"/>
    </xf>
    <xf numFmtId="43" fontId="0" fillId="8" borderId="3" xfId="6" applyFont="1" applyFill="1" applyBorder="1" applyAlignment="1" applyProtection="1">
      <alignment vertical="center"/>
    </xf>
    <xf numFmtId="43" fontId="20" fillId="8" borderId="3" xfId="6" applyFont="1" applyFill="1" applyBorder="1" applyAlignment="1" applyProtection="1">
      <alignment horizontal="center" vertical="center" wrapText="1"/>
    </xf>
    <xf numFmtId="43" fontId="0" fillId="0" borderId="3" xfId="6" applyFont="1" applyBorder="1" applyAlignment="1" applyProtection="1">
      <alignment vertical="center"/>
      <protection locked="0"/>
    </xf>
    <xf numFmtId="0" fontId="15" fillId="0" borderId="0" xfId="0" applyFont="1" applyProtection="1">
      <protection locked="0"/>
    </xf>
    <xf numFmtId="0" fontId="17" fillId="5" borderId="10" xfId="0" applyFont="1" applyFill="1" applyBorder="1" applyAlignment="1" applyProtection="1">
      <alignment horizontal="center" vertical="center" wrapText="1"/>
      <protection locked="0"/>
    </xf>
    <xf numFmtId="0" fontId="17" fillId="5" borderId="11" xfId="0" applyFont="1" applyFill="1" applyBorder="1" applyAlignment="1" applyProtection="1">
      <alignment horizontal="center" vertical="center" wrapText="1"/>
      <protection locked="0"/>
    </xf>
    <xf numFmtId="0" fontId="20" fillId="8" borderId="11" xfId="0" applyFont="1" applyFill="1" applyBorder="1" applyAlignment="1" applyProtection="1">
      <alignment horizontal="center" vertical="center" wrapText="1"/>
    </xf>
    <xf numFmtId="0" fontId="20" fillId="8" borderId="26" xfId="0" applyFont="1" applyFill="1" applyBorder="1" applyAlignment="1" applyProtection="1">
      <alignment horizontal="center" vertical="center" wrapText="1"/>
    </xf>
    <xf numFmtId="2" fontId="3" fillId="5" borderId="14" xfId="0" applyNumberFormat="1" applyFont="1" applyFill="1" applyBorder="1" applyAlignment="1" applyProtection="1">
      <alignment horizontal="left" vertical="center" wrapText="1"/>
      <protection locked="0"/>
    </xf>
    <xf numFmtId="2" fontId="3" fillId="5" borderId="12" xfId="0" applyNumberFormat="1" applyFont="1" applyFill="1" applyBorder="1" applyAlignment="1" applyProtection="1">
      <alignment horizontal="left" vertical="center" wrapText="1"/>
      <protection locked="0"/>
    </xf>
    <xf numFmtId="2" fontId="3" fillId="5" borderId="13" xfId="0" applyNumberFormat="1"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165" fontId="2" fillId="5" borderId="10" xfId="1" applyNumberFormat="1" applyFont="1" applyFill="1" applyBorder="1" applyAlignment="1" applyProtection="1">
      <alignment horizontal="center" vertical="center" wrapText="1"/>
      <protection locked="0" hidden="1"/>
    </xf>
    <xf numFmtId="165" fontId="2" fillId="5" borderId="11" xfId="1" applyNumberFormat="1" applyFont="1" applyFill="1" applyBorder="1" applyAlignment="1" applyProtection="1">
      <alignment horizontal="center" vertical="center" wrapText="1"/>
      <protection locked="0" hidden="1"/>
    </xf>
    <xf numFmtId="2" fontId="3" fillId="5" borderId="9" xfId="0" applyNumberFormat="1"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left" vertical="center" wrapText="1"/>
      <protection locked="0"/>
    </xf>
    <xf numFmtId="2" fontId="3" fillId="5" borderId="11" xfId="0" applyNumberFormat="1" applyFont="1" applyFill="1" applyBorder="1" applyAlignment="1" applyProtection="1">
      <alignment horizontal="left" vertical="center" wrapText="1"/>
      <protection locked="0"/>
    </xf>
    <xf numFmtId="2" fontId="3" fillId="5" borderId="35" xfId="0" applyNumberFormat="1" applyFont="1" applyFill="1" applyBorder="1" applyAlignment="1" applyProtection="1">
      <alignment horizontal="left" vertical="center"/>
      <protection locked="0"/>
    </xf>
    <xf numFmtId="2" fontId="3" fillId="5" borderId="12" xfId="0" applyNumberFormat="1" applyFont="1" applyFill="1" applyBorder="1" applyAlignment="1" applyProtection="1">
      <alignment horizontal="left" vertical="center"/>
      <protection locked="0"/>
    </xf>
    <xf numFmtId="2" fontId="3" fillId="5" borderId="13" xfId="0" applyNumberFormat="1" applyFont="1" applyFill="1" applyBorder="1" applyAlignment="1" applyProtection="1">
      <alignment horizontal="left" vertical="center"/>
      <protection locked="0"/>
    </xf>
    <xf numFmtId="165" fontId="2" fillId="0" borderId="27" xfId="1" applyNumberFormat="1" applyFont="1" applyBorder="1" applyAlignment="1" applyProtection="1">
      <alignment horizontal="right" vertical="center" wrapText="1"/>
      <protection locked="0" hidden="1"/>
    </xf>
    <xf numFmtId="165" fontId="2" fillId="0" borderId="51" xfId="1" applyNumberFormat="1" applyFont="1" applyBorder="1" applyAlignment="1" applyProtection="1">
      <alignment horizontal="right" vertical="center" wrapText="1"/>
      <protection locked="0" hidden="1"/>
    </xf>
    <xf numFmtId="165" fontId="2" fillId="0" borderId="17" xfId="1" applyNumberFormat="1" applyFont="1" applyBorder="1" applyAlignment="1" applyProtection="1">
      <alignment horizontal="right" vertical="center" wrapText="1"/>
      <protection locked="0" hidden="1"/>
    </xf>
    <xf numFmtId="2" fontId="3" fillId="2" borderId="1" xfId="0" applyNumberFormat="1" applyFont="1" applyFill="1" applyBorder="1" applyAlignment="1" applyProtection="1">
      <alignment horizontal="left" vertical="center" wrapText="1"/>
      <protection locked="0"/>
    </xf>
    <xf numFmtId="2" fontId="3" fillId="2" borderId="2" xfId="0" applyNumberFormat="1" applyFont="1" applyFill="1" applyBorder="1" applyAlignment="1" applyProtection="1">
      <alignment horizontal="left" vertical="center" wrapText="1"/>
      <protection locked="0"/>
    </xf>
    <xf numFmtId="2" fontId="3" fillId="2" borderId="4" xfId="0" applyNumberFormat="1" applyFont="1" applyFill="1" applyBorder="1" applyAlignment="1" applyProtection="1">
      <alignment horizontal="left" vertical="center" wrapText="1"/>
      <protection locked="0"/>
    </xf>
    <xf numFmtId="2" fontId="3" fillId="2" borderId="5" xfId="0" applyNumberFormat="1" applyFont="1" applyFill="1" applyBorder="1" applyAlignment="1" applyProtection="1">
      <alignment horizontal="left" vertical="center" wrapText="1"/>
      <protection locked="0"/>
    </xf>
    <xf numFmtId="2" fontId="3" fillId="6" borderId="33" xfId="0" applyNumberFormat="1" applyFont="1" applyFill="1" applyBorder="1" applyAlignment="1" applyProtection="1">
      <alignment horizontal="center" vertical="center"/>
      <protection locked="0"/>
    </xf>
    <xf numFmtId="2" fontId="3" fillId="6" borderId="1" xfId="0" applyNumberFormat="1" applyFont="1" applyFill="1" applyBorder="1" applyAlignment="1" applyProtection="1">
      <alignment horizontal="center" vertical="center"/>
      <protection locked="0"/>
    </xf>
    <xf numFmtId="2" fontId="3" fillId="6" borderId="6" xfId="0" applyNumberFormat="1" applyFont="1" applyFill="1" applyBorder="1" applyAlignment="1" applyProtection="1">
      <alignment horizontal="center" vertical="center" wrapText="1"/>
      <protection locked="0"/>
    </xf>
    <xf numFmtId="2" fontId="3" fillId="6" borderId="7" xfId="0" applyNumberFormat="1" applyFont="1" applyFill="1" applyBorder="1" applyAlignment="1" applyProtection="1">
      <alignment horizontal="center" vertical="center" wrapText="1"/>
      <protection locked="0"/>
    </xf>
    <xf numFmtId="2" fontId="3" fillId="6" borderId="8" xfId="0" applyNumberFormat="1" applyFont="1" applyFill="1" applyBorder="1" applyAlignment="1" applyProtection="1">
      <alignment horizontal="center" vertical="center" wrapText="1"/>
      <protection locked="0"/>
    </xf>
    <xf numFmtId="2" fontId="3" fillId="0" borderId="15" xfId="0" applyNumberFormat="1" applyFont="1" applyFill="1" applyBorder="1" applyAlignment="1" applyProtection="1">
      <alignment horizontal="center" vertical="center"/>
      <protection locked="0"/>
    </xf>
    <xf numFmtId="2" fontId="3" fillId="0" borderId="0" xfId="0" applyNumberFormat="1" applyFont="1" applyFill="1" applyBorder="1" applyAlignment="1" applyProtection="1">
      <alignment horizontal="center" vertical="center"/>
      <protection locked="0"/>
    </xf>
    <xf numFmtId="2" fontId="3" fillId="0" borderId="16" xfId="0" applyNumberFormat="1" applyFont="1" applyFill="1" applyBorder="1" applyAlignment="1" applyProtection="1">
      <alignment horizontal="center" vertical="center"/>
      <protection locked="0"/>
    </xf>
    <xf numFmtId="2" fontId="2" fillId="0" borderId="14" xfId="0" applyNumberFormat="1" applyFont="1" applyFill="1" applyBorder="1" applyAlignment="1" applyProtection="1">
      <alignment horizontal="left" vertical="center" wrapText="1"/>
      <protection locked="0"/>
    </xf>
    <xf numFmtId="2" fontId="2" fillId="0" borderId="12" xfId="0" applyNumberFormat="1" applyFont="1" applyFill="1" applyBorder="1" applyAlignment="1" applyProtection="1">
      <alignment horizontal="left" vertical="center" wrapText="1"/>
      <protection locked="0"/>
    </xf>
    <xf numFmtId="2" fontId="2" fillId="0" borderId="13" xfId="0" applyNumberFormat="1"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6" borderId="36" xfId="0" applyNumberFormat="1" applyFont="1" applyFill="1" applyBorder="1" applyAlignment="1" applyProtection="1">
      <alignment horizontal="center" vertical="center" wrapText="1"/>
      <protection locked="0"/>
    </xf>
    <xf numFmtId="2" fontId="3" fillId="6" borderId="4" xfId="0" applyNumberFormat="1" applyFont="1" applyFill="1" applyBorder="1" applyAlignment="1" applyProtection="1">
      <alignment horizontal="center" vertical="center" wrapText="1"/>
      <protection locked="0"/>
    </xf>
    <xf numFmtId="165" fontId="3" fillId="5" borderId="10" xfId="1" applyNumberFormat="1" applyFont="1" applyFill="1" applyBorder="1" applyAlignment="1" applyProtection="1">
      <alignment horizontal="center" vertical="center" wrapText="1"/>
      <protection locked="0" hidden="1"/>
    </xf>
    <xf numFmtId="165" fontId="2" fillId="3" borderId="10" xfId="1" applyNumberFormat="1" applyFont="1" applyFill="1" applyBorder="1" applyAlignment="1" applyProtection="1">
      <alignment horizontal="center" vertical="center" wrapText="1"/>
      <protection locked="0" hidden="1"/>
    </xf>
    <xf numFmtId="165" fontId="2" fillId="3" borderId="13" xfId="1" applyNumberFormat="1" applyFont="1" applyFill="1" applyBorder="1" applyAlignment="1" applyProtection="1">
      <alignment horizontal="center" vertical="center" wrapText="1"/>
      <protection locked="0" hidden="1"/>
    </xf>
    <xf numFmtId="2" fontId="3" fillId="6" borderId="6" xfId="0" applyNumberFormat="1" applyFont="1" applyFill="1" applyBorder="1" applyAlignment="1" applyProtection="1">
      <alignment horizontal="left" vertical="center" wrapText="1"/>
      <protection locked="0"/>
    </xf>
    <xf numFmtId="2" fontId="3" fillId="6" borderId="7" xfId="0" applyNumberFormat="1" applyFont="1" applyFill="1" applyBorder="1" applyAlignment="1" applyProtection="1">
      <alignment horizontal="left" vertical="center" wrapText="1"/>
      <protection locked="0"/>
    </xf>
    <xf numFmtId="2" fontId="3" fillId="6" borderId="8" xfId="0" applyNumberFormat="1"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center" vertical="center" wrapText="1"/>
      <protection locked="0"/>
    </xf>
    <xf numFmtId="165" fontId="3" fillId="6" borderId="24" xfId="1" applyNumberFormat="1" applyFont="1" applyFill="1" applyBorder="1" applyAlignment="1" applyProtection="1">
      <alignment horizontal="center" vertical="center" wrapText="1"/>
      <protection locked="0"/>
    </xf>
    <xf numFmtId="165" fontId="3" fillId="6" borderId="25" xfId="1" applyNumberFormat="1" applyFont="1" applyFill="1" applyBorder="1" applyAlignment="1" applyProtection="1">
      <alignment horizontal="center" vertical="center" wrapText="1"/>
      <protection locked="0"/>
    </xf>
    <xf numFmtId="2" fontId="8" fillId="0" borderId="0" xfId="0" applyNumberFormat="1" applyFont="1" applyFill="1" applyBorder="1" applyAlignment="1" applyProtection="1">
      <alignment horizontal="left" vertical="center" wrapText="1"/>
      <protection locked="0"/>
    </xf>
    <xf numFmtId="2" fontId="8" fillId="0" borderId="0" xfId="0" applyNumberFormat="1" applyFont="1" applyAlignment="1" applyProtection="1">
      <alignment horizontal="left" vertical="center"/>
      <protection locked="0"/>
    </xf>
    <xf numFmtId="2" fontId="3" fillId="5" borderId="9" xfId="0" applyNumberFormat="1" applyFont="1" applyFill="1" applyBorder="1" applyAlignment="1" applyProtection="1">
      <alignment horizontal="left" vertical="center"/>
      <protection locked="0"/>
    </xf>
    <xf numFmtId="2" fontId="3" fillId="5" borderId="10" xfId="0" applyNumberFormat="1" applyFont="1" applyFill="1" applyBorder="1" applyAlignment="1" applyProtection="1">
      <alignment horizontal="left" vertical="center"/>
      <protection locked="0"/>
    </xf>
    <xf numFmtId="2" fontId="8" fillId="0" borderId="0" xfId="0" applyNumberFormat="1" applyFont="1" applyFill="1" applyAlignment="1" applyProtection="1">
      <alignment horizontal="left" vertical="center" wrapText="1"/>
      <protection locked="0"/>
    </xf>
    <xf numFmtId="2" fontId="8" fillId="0" borderId="0" xfId="0" applyNumberFormat="1" applyFont="1" applyAlignment="1" applyProtection="1">
      <alignment horizontal="left" vertical="center" wrapText="1"/>
      <protection locked="0"/>
    </xf>
    <xf numFmtId="2" fontId="14" fillId="0" borderId="0" xfId="5" applyNumberFormat="1" applyAlignment="1" applyProtection="1">
      <alignment horizontal="left" vertical="center"/>
      <protection locked="0"/>
    </xf>
    <xf numFmtId="2" fontId="3" fillId="0" borderId="0" xfId="0" applyNumberFormat="1"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xf numFmtId="0" fontId="6" fillId="8" borderId="3" xfId="0" applyFont="1" applyFill="1" applyBorder="1" applyAlignment="1" applyProtection="1">
      <alignment horizontal="center" vertical="center" wrapText="1"/>
      <protection locked="0"/>
    </xf>
    <xf numFmtId="43" fontId="20" fillId="8" borderId="10" xfId="6" applyFont="1" applyFill="1" applyBorder="1" applyAlignment="1" applyProtection="1">
      <alignment horizontal="center" vertical="center" wrapText="1"/>
    </xf>
    <xf numFmtId="0" fontId="20" fillId="5" borderId="45" xfId="0" applyFont="1" applyFill="1" applyBorder="1" applyAlignment="1" applyProtection="1">
      <alignment horizontal="center"/>
      <protection locked="0"/>
    </xf>
    <xf numFmtId="0" fontId="20" fillId="5" borderId="46" xfId="0" applyFont="1" applyFill="1" applyBorder="1" applyAlignment="1" applyProtection="1">
      <alignment horizontal="center"/>
      <protection locked="0"/>
    </xf>
    <xf numFmtId="0" fontId="17" fillId="7" borderId="52" xfId="0" applyFont="1" applyFill="1" applyBorder="1" applyAlignment="1" applyProtection="1">
      <alignment horizontal="center" vertical="center" wrapText="1"/>
      <protection locked="0"/>
    </xf>
    <xf numFmtId="0" fontId="17" fillId="7" borderId="47" xfId="0" applyFont="1" applyFill="1" applyBorder="1" applyAlignment="1" applyProtection="1">
      <alignment horizontal="center" vertical="center" wrapText="1"/>
      <protection locked="0"/>
    </xf>
    <xf numFmtId="0" fontId="17" fillId="7" borderId="53" xfId="0" applyFont="1" applyFill="1" applyBorder="1" applyAlignment="1" applyProtection="1">
      <alignment horizontal="center" vertical="center" wrapText="1"/>
      <protection locked="0"/>
    </xf>
    <xf numFmtId="0" fontId="17" fillId="7" borderId="17" xfId="0" applyFont="1" applyFill="1" applyBorder="1" applyAlignment="1" applyProtection="1">
      <alignment horizontal="center" vertical="center" wrapText="1"/>
      <protection locked="0"/>
    </xf>
    <xf numFmtId="43" fontId="0" fillId="8" borderId="27" xfId="6" applyFont="1" applyFill="1" applyBorder="1" applyAlignment="1" applyProtection="1">
      <alignment horizontal="center" vertical="center"/>
    </xf>
    <xf numFmtId="43" fontId="0" fillId="8" borderId="51" xfId="6" applyFont="1" applyFill="1" applyBorder="1" applyAlignment="1" applyProtection="1">
      <alignment horizontal="center" vertical="center"/>
    </xf>
    <xf numFmtId="43" fontId="0" fillId="8" borderId="17" xfId="6" applyFont="1" applyFill="1" applyBorder="1" applyAlignment="1" applyProtection="1">
      <alignment horizontal="center" vertical="center"/>
    </xf>
    <xf numFmtId="0" fontId="20" fillId="8" borderId="49" xfId="0" applyFont="1" applyFill="1" applyBorder="1" applyAlignment="1" applyProtection="1">
      <alignment horizontal="center" vertical="center" wrapText="1"/>
    </xf>
    <xf numFmtId="0" fontId="20" fillId="8" borderId="50"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0" fontId="1" fillId="8" borderId="10" xfId="0" applyFont="1" applyFill="1" applyBorder="1" applyAlignment="1" applyProtection="1">
      <alignment horizontal="center" vertical="center" wrapText="1"/>
      <protection locked="0"/>
    </xf>
    <xf numFmtId="43" fontId="0" fillId="8" borderId="10" xfId="6" applyFont="1" applyFill="1" applyBorder="1" applyAlignment="1" applyProtection="1">
      <alignment horizontal="center" vertical="center"/>
    </xf>
    <xf numFmtId="2" fontId="3" fillId="5" borderId="14" xfId="3" applyNumberFormat="1" applyFont="1" applyFill="1" applyBorder="1" applyAlignment="1">
      <alignment horizontal="center" vertical="center"/>
    </xf>
    <xf numFmtId="2" fontId="3" fillId="5" borderId="12" xfId="3" applyNumberFormat="1" applyFont="1" applyFill="1" applyBorder="1" applyAlignment="1">
      <alignment horizontal="center" vertical="center"/>
    </xf>
    <xf numFmtId="2" fontId="3" fillId="0" borderId="14" xfId="3" applyNumberFormat="1" applyFont="1" applyFill="1" applyBorder="1" applyAlignment="1" applyProtection="1">
      <alignment horizontal="center" vertical="center" wrapText="1"/>
      <protection locked="0"/>
    </xf>
    <xf numFmtId="2" fontId="3" fillId="0" borderId="12" xfId="3" applyNumberFormat="1" applyFont="1" applyFill="1" applyBorder="1" applyAlignment="1" applyProtection="1">
      <alignment horizontal="center" vertical="center" wrapText="1"/>
      <protection locked="0"/>
    </xf>
    <xf numFmtId="2" fontId="3" fillId="0" borderId="13" xfId="3" applyNumberFormat="1" applyFont="1" applyFill="1" applyBorder="1" applyAlignment="1" applyProtection="1">
      <alignment horizontal="center" vertical="center" wrapText="1"/>
      <protection locked="0"/>
    </xf>
    <xf numFmtId="2" fontId="3" fillId="5" borderId="29" xfId="3" applyNumberFormat="1" applyFont="1" applyFill="1" applyBorder="1" applyAlignment="1">
      <alignment horizontal="center" vertical="center" wrapText="1"/>
    </xf>
    <xf numFmtId="2" fontId="3" fillId="5" borderId="18" xfId="3" applyNumberFormat="1" applyFont="1" applyFill="1" applyBorder="1" applyAlignment="1">
      <alignment horizontal="center" vertical="center" wrapText="1"/>
    </xf>
    <xf numFmtId="2" fontId="3" fillId="5" borderId="14" xfId="3" applyNumberFormat="1" applyFont="1" applyFill="1" applyBorder="1" applyAlignment="1">
      <alignment horizontal="left" vertical="center" wrapText="1"/>
    </xf>
    <xf numFmtId="2" fontId="3" fillId="5" borderId="13" xfId="3" applyNumberFormat="1" applyFont="1" applyFill="1" applyBorder="1" applyAlignment="1">
      <alignment horizontal="left" vertical="center" wrapText="1"/>
    </xf>
    <xf numFmtId="0" fontId="2" fillId="0" borderId="14" xfId="3" applyFont="1" applyBorder="1" applyAlignment="1" applyProtection="1">
      <alignment horizontal="center"/>
      <protection locked="0"/>
    </xf>
    <xf numFmtId="0" fontId="2" fillId="0" borderId="12" xfId="3" applyFont="1" applyBorder="1" applyAlignment="1" applyProtection="1">
      <alignment horizontal="center"/>
      <protection locked="0"/>
    </xf>
    <xf numFmtId="0" fontId="2" fillId="0" borderId="13" xfId="3" applyFont="1" applyBorder="1" applyAlignment="1" applyProtection="1">
      <alignment horizontal="center"/>
      <protection locked="0"/>
    </xf>
    <xf numFmtId="2" fontId="3" fillId="5" borderId="14" xfId="3" applyNumberFormat="1" applyFont="1" applyFill="1" applyBorder="1" applyAlignment="1">
      <alignment horizontal="left" vertical="center"/>
    </xf>
    <xf numFmtId="2" fontId="3" fillId="5" borderId="13" xfId="3" applyNumberFormat="1" applyFont="1" applyFill="1" applyBorder="1" applyAlignment="1">
      <alignment horizontal="left" vertical="center"/>
    </xf>
    <xf numFmtId="0" fontId="2" fillId="5" borderId="10" xfId="3" applyFont="1" applyFill="1" applyBorder="1" applyAlignment="1">
      <alignment horizontal="center" vertical="center"/>
    </xf>
    <xf numFmtId="0" fontId="2" fillId="5" borderId="27" xfId="3" applyFont="1" applyFill="1" applyBorder="1" applyAlignment="1">
      <alignment horizontal="center" vertical="center"/>
    </xf>
    <xf numFmtId="0" fontId="2" fillId="5" borderId="17" xfId="3" applyFont="1" applyFill="1" applyBorder="1" applyAlignment="1">
      <alignment horizontal="center" vertical="center"/>
    </xf>
    <xf numFmtId="0" fontId="2" fillId="5" borderId="10" xfId="3" applyFont="1" applyFill="1" applyBorder="1" applyAlignment="1">
      <alignment horizontal="center" vertical="center" wrapText="1"/>
    </xf>
    <xf numFmtId="0" fontId="3" fillId="6" borderId="28" xfId="3" applyFont="1" applyFill="1" applyBorder="1" applyAlignment="1">
      <alignment horizontal="center"/>
    </xf>
    <xf numFmtId="0" fontId="2" fillId="5" borderId="11" xfId="3" applyFont="1" applyFill="1" applyBorder="1" applyAlignment="1">
      <alignment horizontal="center" vertical="center"/>
    </xf>
    <xf numFmtId="0" fontId="2" fillId="0" borderId="14" xfId="3" applyFont="1" applyBorder="1" applyAlignment="1" applyProtection="1">
      <alignment vertical="center" wrapText="1" shrinkToFit="1"/>
      <protection locked="0"/>
    </xf>
    <xf numFmtId="0" fontId="2" fillId="0" borderId="12" xfId="3" applyFont="1" applyBorder="1" applyAlignment="1" applyProtection="1">
      <alignment vertical="center" wrapText="1" shrinkToFit="1"/>
      <protection locked="0"/>
    </xf>
    <xf numFmtId="0" fontId="2" fillId="0" borderId="13" xfId="3" applyFont="1" applyBorder="1" applyAlignment="1" applyProtection="1">
      <alignment vertical="center" wrapText="1" shrinkToFit="1"/>
      <protection locked="0"/>
    </xf>
    <xf numFmtId="0" fontId="2" fillId="0" borderId="10" xfId="3" applyFont="1" applyBorder="1" applyAlignment="1" applyProtection="1">
      <alignment vertical="center" wrapText="1"/>
      <protection locked="0"/>
    </xf>
    <xf numFmtId="0" fontId="2" fillId="0" borderId="14" xfId="3" applyFont="1" applyBorder="1" applyAlignment="1" applyProtection="1">
      <alignment vertical="center" wrapText="1"/>
      <protection locked="0"/>
    </xf>
    <xf numFmtId="0" fontId="2" fillId="0" borderId="12" xfId="3" applyFont="1" applyBorder="1" applyAlignment="1" applyProtection="1">
      <alignment vertical="center" wrapText="1"/>
      <protection locked="0"/>
    </xf>
    <xf numFmtId="0" fontId="2" fillId="0" borderId="18" xfId="3" applyFont="1" applyBorder="1" applyAlignment="1">
      <alignment horizontal="justify" vertical="top" wrapText="1"/>
    </xf>
    <xf numFmtId="0" fontId="2" fillId="0" borderId="20" xfId="3" applyFont="1" applyBorder="1" applyAlignment="1">
      <alignment horizontal="justify" vertical="top" wrapText="1"/>
    </xf>
    <xf numFmtId="0" fontId="2" fillId="0" borderId="31" xfId="3" applyFont="1" applyBorder="1" applyAlignment="1">
      <alignment horizontal="justify" vertical="top" wrapText="1"/>
    </xf>
    <xf numFmtId="0" fontId="2" fillId="0" borderId="32" xfId="3" applyFont="1" applyBorder="1" applyAlignment="1">
      <alignment horizontal="justify" vertical="top" wrapText="1"/>
    </xf>
    <xf numFmtId="0" fontId="3" fillId="4" borderId="10" xfId="3" applyFont="1" applyFill="1" applyBorder="1" applyAlignment="1">
      <alignment horizontal="left" vertical="center"/>
    </xf>
    <xf numFmtId="166" fontId="3" fillId="0" borderId="14" xfId="3" applyNumberFormat="1" applyFont="1" applyBorder="1" applyAlignment="1">
      <alignment horizontal="left"/>
    </xf>
    <xf numFmtId="0" fontId="3" fillId="0" borderId="12" xfId="3" applyFont="1" applyBorder="1" applyAlignment="1">
      <alignment horizontal="left"/>
    </xf>
    <xf numFmtId="0" fontId="3" fillId="0" borderId="13" xfId="3" applyFont="1" applyBorder="1" applyAlignment="1">
      <alignment horizontal="left"/>
    </xf>
    <xf numFmtId="0" fontId="2" fillId="0" borderId="10" xfId="3" applyFont="1" applyBorder="1" applyAlignment="1" applyProtection="1">
      <alignment horizontal="center" wrapText="1"/>
      <protection locked="0"/>
    </xf>
    <xf numFmtId="0" fontId="2" fillId="0" borderId="0" xfId="3" applyFont="1" applyBorder="1" applyAlignment="1">
      <alignment horizontal="center"/>
    </xf>
    <xf numFmtId="0" fontId="2" fillId="0" borderId="9" xfId="0" applyFont="1" applyFill="1" applyBorder="1" applyAlignment="1" applyProtection="1">
      <alignment horizontal="left" vertical="center" wrapText="1"/>
      <protection locked="0"/>
    </xf>
    <xf numFmtId="49" fontId="3" fillId="5" borderId="37" xfId="0" applyNumberFormat="1" applyFont="1" applyFill="1" applyBorder="1" applyAlignment="1" applyProtection="1">
      <alignment horizontal="center" vertical="center" wrapText="1"/>
      <protection locked="0"/>
    </xf>
    <xf numFmtId="49" fontId="3" fillId="5" borderId="34" xfId="0" applyNumberFormat="1" applyFont="1" applyFill="1" applyBorder="1" applyAlignment="1" applyProtection="1">
      <alignment horizontal="center" vertical="center" wrapText="1"/>
      <protection locked="0"/>
    </xf>
    <xf numFmtId="2" fontId="3" fillId="5" borderId="21" xfId="0" applyNumberFormat="1" applyFont="1" applyFill="1" applyBorder="1" applyAlignment="1" applyProtection="1">
      <alignment horizontal="center" vertical="center" wrapText="1"/>
      <protection locked="0"/>
    </xf>
    <xf numFmtId="2" fontId="3" fillId="5" borderId="22" xfId="0" applyNumberFormat="1" applyFont="1" applyFill="1" applyBorder="1" applyAlignment="1" applyProtection="1">
      <alignment horizontal="center" vertical="center" wrapText="1"/>
      <protection locked="0"/>
    </xf>
    <xf numFmtId="2" fontId="3" fillId="5" borderId="38" xfId="0" applyNumberFormat="1" applyFont="1" applyFill="1" applyBorder="1" applyAlignment="1" applyProtection="1">
      <alignment horizontal="center" vertical="center" wrapText="1"/>
      <protection locked="0"/>
    </xf>
    <xf numFmtId="2" fontId="3" fillId="5" borderId="41" xfId="0" applyNumberFormat="1" applyFont="1" applyFill="1" applyBorder="1" applyAlignment="1" applyProtection="1">
      <alignment horizontal="center" vertical="center" wrapText="1"/>
      <protection locked="0"/>
    </xf>
    <xf numFmtId="2" fontId="3" fillId="5" borderId="18" xfId="0" applyNumberFormat="1" applyFont="1" applyFill="1" applyBorder="1" applyAlignment="1" applyProtection="1">
      <alignment horizontal="center" vertical="center" wrapText="1"/>
      <protection locked="0"/>
    </xf>
    <xf numFmtId="2" fontId="3" fillId="5" borderId="39" xfId="0" applyNumberFormat="1" applyFont="1" applyFill="1" applyBorder="1" applyAlignment="1" applyProtection="1">
      <alignment horizontal="center" vertical="center" wrapText="1"/>
      <protection locked="0"/>
    </xf>
    <xf numFmtId="2" fontId="3" fillId="5" borderId="40" xfId="0" applyNumberFormat="1" applyFont="1" applyFill="1" applyBorder="1" applyAlignment="1" applyProtection="1">
      <alignment horizontal="center" vertical="center" wrapText="1"/>
      <protection locked="0"/>
    </xf>
    <xf numFmtId="2" fontId="3" fillId="5" borderId="42" xfId="0" applyNumberFormat="1" applyFont="1" applyFill="1" applyBorder="1" applyAlignment="1" applyProtection="1">
      <alignment horizontal="center" vertical="center" wrapText="1"/>
      <protection locked="0"/>
    </xf>
    <xf numFmtId="0" fontId="2" fillId="0" borderId="43"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protection locked="0"/>
    </xf>
    <xf numFmtId="49" fontId="3" fillId="5" borderId="10" xfId="0" applyNumberFormat="1" applyFont="1" applyFill="1" applyBorder="1" applyAlignment="1" applyProtection="1">
      <alignment horizontal="center" vertical="center" wrapText="1"/>
      <protection locked="0"/>
    </xf>
    <xf numFmtId="49" fontId="3" fillId="5" borderId="3" xfId="0" applyNumberFormat="1" applyFont="1" applyFill="1" applyBorder="1" applyAlignment="1" applyProtection="1">
      <alignment horizontal="center" vertical="center" wrapText="1"/>
      <protection locked="0"/>
    </xf>
    <xf numFmtId="0" fontId="1" fillId="6" borderId="44" xfId="0" applyFont="1" applyFill="1" applyBorder="1" applyAlignment="1">
      <alignment horizontal="center" vertical="center"/>
    </xf>
    <xf numFmtId="0" fontId="1" fillId="6" borderId="45" xfId="0" applyFont="1" applyFill="1" applyBorder="1" applyAlignment="1">
      <alignment horizontal="center" vertical="center"/>
    </xf>
    <xf numFmtId="0" fontId="1" fillId="6" borderId="46" xfId="0" applyFont="1" applyFill="1" applyBorder="1" applyAlignment="1">
      <alignment horizontal="center" vertical="center"/>
    </xf>
    <xf numFmtId="0" fontId="1" fillId="5" borderId="9" xfId="0" applyFont="1" applyFill="1" applyBorder="1" applyAlignment="1">
      <alignment horizontal="center" vertical="center"/>
    </xf>
    <xf numFmtId="0" fontId="1" fillId="5" borderId="43" xfId="0" applyFont="1" applyFill="1" applyBorder="1" applyAlignment="1">
      <alignment horizontal="center" vertical="center"/>
    </xf>
    <xf numFmtId="0" fontId="1" fillId="5" borderId="10" xfId="0" applyFont="1" applyFill="1" applyBorder="1" applyAlignment="1">
      <alignment horizontal="center" vertical="center"/>
    </xf>
    <xf numFmtId="0" fontId="3" fillId="5" borderId="11"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0" fillId="0" borderId="10" xfId="0" applyBorder="1" applyAlignment="1">
      <alignment horizontal="left" vertical="center"/>
    </xf>
    <xf numFmtId="0" fontId="0" fillId="0" borderId="27" xfId="0" applyBorder="1" applyAlignment="1">
      <alignment horizontal="left" vertical="center"/>
    </xf>
    <xf numFmtId="0" fontId="0" fillId="0" borderId="17" xfId="0" applyBorder="1" applyAlignment="1">
      <alignment horizontal="left" vertical="center"/>
    </xf>
  </cellXfs>
  <cellStyles count="7">
    <cellStyle name="Čiarka" xfId="6" builtinId="3"/>
    <cellStyle name="čiarky" xfId="1"/>
    <cellStyle name="Hypertextové prepojenie" xfId="5" builtinId="8"/>
    <cellStyle name="Normálna 3" xfId="2"/>
    <cellStyle name="Normálne" xfId="0" builtinId="0"/>
    <cellStyle name="Normálne 2" xfId="3"/>
    <cellStyle name="Normálne 2 2" xfId="4"/>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yzva%20voda/bez%20&#352;P_30.9/P1%20Formular%20ZoNFP%20s%20prilohami/P8%20ZoNFP%20Specifikacia%20vydavkov_n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asp01.intra.minv.sk/Users/mikuska2726875/Documents/V&#253;zvy/vyzva%20odpady/limity%20odpad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253;zva%20KC/KC%20na%20pripom_interne/P1%20Formul&#225;r%20&#381;oNFP%20s%20pr&#237;lohami/KC/Pomocn&#253;%20v&#253;po&#269;et%20finan&#269;n&#253;ch%20a%20percentu&#225;lnych%20limitov_KC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tabuľka"/>
      <sheetName val="Prieskum trhu"/>
      <sheetName val="Manažment detail"/>
      <sheetName val="Limity_rekonštrukcia_prestavba"/>
      <sheetName val="Limity_výstavba"/>
      <sheetName val="Pomocná_tabuľka"/>
      <sheetName val="limity"/>
      <sheetName val="výberové polia"/>
      <sheetName val="Skupiny vydavkov - číselník"/>
    </sheetNames>
    <sheetDataSet>
      <sheetData sheetId="0"/>
      <sheetData sheetId="1"/>
      <sheetData sheetId="2"/>
      <sheetData sheetId="3"/>
      <sheetData sheetId="4"/>
      <sheetData sheetId="5"/>
      <sheetData sheetId="6">
        <row r="27">
          <cell r="B27" t="str">
            <v>Neuvedené</v>
          </cell>
        </row>
        <row r="28">
          <cell r="B28" t="str">
            <v>Veľkoplošná reklamná tabuľa (panel)</v>
          </cell>
        </row>
        <row r="29">
          <cell r="B29" t="str">
            <v>Trvalá vysvetľujúca tabuľa (pamätná doska)</v>
          </cell>
        </row>
        <row r="30">
          <cell r="B30" t="str">
            <v>Veľkoplošná reklamná tabuľa (panel) a trvalá vysvetľujúca tabuľa (pamätná doska)</v>
          </cell>
        </row>
        <row r="31">
          <cell r="B31" t="str">
            <v>Informačná tabuľa (plagát)</v>
          </cell>
        </row>
        <row r="49">
          <cell r="A49" t="str">
            <v>ÁNO</v>
          </cell>
        </row>
        <row r="50">
          <cell r="A50" t="str">
            <v>NIE</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ocný výpočet max limitov"/>
      <sheetName val="limity"/>
      <sheetName val="výberové polia"/>
    </sheetNames>
    <sheetDataSet>
      <sheetData sheetId="0"/>
      <sheetData sheetId="1">
        <row r="6">
          <cell r="C6">
            <v>2.5000000000000001E-2</v>
          </cell>
        </row>
      </sheetData>
      <sheetData sheetId="2">
        <row r="2">
          <cell r="A2" t="str">
            <v>áno</v>
          </cell>
          <cell r="B2">
            <v>1</v>
          </cell>
        </row>
        <row r="3">
          <cell r="A3" t="str">
            <v>nie</v>
          </cell>
          <cell r="B3">
            <v>2</v>
          </cell>
        </row>
        <row r="4">
          <cell r="B4" t="str">
            <v>3 a viac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mity výstavba"/>
      <sheetName val="Limity rekonštrukcia_prestavba"/>
      <sheetName val="Limity"/>
      <sheetName val="výberové polia"/>
    </sheetNames>
    <sheetDataSet>
      <sheetData sheetId="0"/>
      <sheetData sheetId="1"/>
      <sheetData sheetId="2">
        <row r="35">
          <cell r="A35" t="str">
            <v>ÁNO</v>
          </cell>
        </row>
        <row r="36">
          <cell r="A36" t="str">
            <v>NIE</v>
          </cell>
        </row>
      </sheetData>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mfsr.sk/sk/financie/statne-vykaznictvo/legislativa/postupy-uctovania-ropo-obci-vuc-statnych-fond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showGridLines="0" tabSelected="1" view="pageBreakPreview" zoomScale="80" zoomScaleNormal="80" zoomScaleSheetLayoutView="80" zoomScalePageLayoutView="80" workbookViewId="0">
      <selection activeCell="H5" sqref="H5"/>
    </sheetView>
  </sheetViews>
  <sheetFormatPr defaultColWidth="9.140625" defaultRowHeight="15" x14ac:dyDescent="0.25"/>
  <cols>
    <col min="1" max="1" width="2.7109375" style="44" customWidth="1"/>
    <col min="2" max="2" width="7.5703125" style="44" customWidth="1"/>
    <col min="3" max="3" width="18.28515625" style="44" customWidth="1"/>
    <col min="4" max="4" width="11.42578125" style="44" customWidth="1"/>
    <col min="5" max="5" width="11.7109375" style="44" customWidth="1"/>
    <col min="6" max="6" width="21.28515625" style="44" customWidth="1"/>
    <col min="7" max="7" width="19.42578125" style="44" customWidth="1"/>
    <col min="8" max="9" width="18.85546875" style="44" customWidth="1"/>
    <col min="10" max="10" width="66.140625" style="89" customWidth="1"/>
    <col min="11" max="11" width="55" style="44" customWidth="1"/>
    <col min="12" max="12" width="5.42578125" style="44" customWidth="1"/>
    <col min="13" max="13" width="2.85546875" style="44" customWidth="1"/>
    <col min="14" max="14" width="9.140625" style="44"/>
    <col min="15" max="15" width="13.7109375" style="44" bestFit="1" customWidth="1"/>
    <col min="16" max="16384" width="9.140625" style="44"/>
  </cols>
  <sheetData>
    <row r="1" spans="2:11" ht="29.25" customHeight="1" x14ac:dyDescent="0.25">
      <c r="B1" s="127" t="s">
        <v>0</v>
      </c>
      <c r="C1" s="127"/>
      <c r="D1" s="106"/>
      <c r="E1" s="106"/>
      <c r="F1" s="84"/>
      <c r="G1" s="45"/>
      <c r="H1" s="45"/>
      <c r="I1" s="45"/>
      <c r="J1" s="87"/>
      <c r="K1" s="46" t="s">
        <v>70</v>
      </c>
    </row>
    <row r="2" spans="2:11" ht="15.75" thickBot="1" x14ac:dyDescent="0.3">
      <c r="B2" s="47"/>
      <c r="G2" s="47"/>
      <c r="H2" s="47"/>
      <c r="I2" s="47"/>
      <c r="J2" s="88"/>
      <c r="K2" s="47"/>
    </row>
    <row r="3" spans="2:11" s="48" customFormat="1" ht="24" customHeight="1" x14ac:dyDescent="0.25">
      <c r="B3" s="196" t="s">
        <v>53</v>
      </c>
      <c r="C3" s="197"/>
      <c r="D3" s="197"/>
      <c r="E3" s="197"/>
      <c r="F3" s="197"/>
      <c r="G3" s="192"/>
      <c r="H3" s="192"/>
      <c r="I3" s="192"/>
      <c r="J3" s="192"/>
      <c r="K3" s="193"/>
    </row>
    <row r="4" spans="2:11" s="48" customFormat="1" ht="25.5" customHeight="1" thickBot="1" x14ac:dyDescent="0.3">
      <c r="B4" s="208" t="s">
        <v>54</v>
      </c>
      <c r="C4" s="209"/>
      <c r="D4" s="209"/>
      <c r="E4" s="209"/>
      <c r="F4" s="209"/>
      <c r="G4" s="194"/>
      <c r="H4" s="194"/>
      <c r="I4" s="194"/>
      <c r="J4" s="194"/>
      <c r="K4" s="195"/>
    </row>
    <row r="5" spans="2:11" s="49" customFormat="1" ht="25.5" customHeight="1" thickBot="1" x14ac:dyDescent="0.3">
      <c r="B5" s="50"/>
      <c r="C5" s="50"/>
      <c r="D5" s="82"/>
      <c r="E5" s="82"/>
      <c r="F5" s="82"/>
      <c r="G5" s="41"/>
      <c r="H5" s="41"/>
      <c r="I5" s="41"/>
      <c r="J5" s="41"/>
      <c r="K5" s="41"/>
    </row>
    <row r="6" spans="2:11" ht="29.25" customHeight="1" thickBot="1" x14ac:dyDescent="0.3">
      <c r="B6" s="198" t="s">
        <v>148</v>
      </c>
      <c r="C6" s="199"/>
      <c r="D6" s="199"/>
      <c r="E6" s="199"/>
      <c r="F6" s="199"/>
      <c r="G6" s="199"/>
      <c r="H6" s="199"/>
      <c r="I6" s="199"/>
      <c r="J6" s="199"/>
      <c r="K6" s="200"/>
    </row>
    <row r="7" spans="2:11" ht="11.25" customHeight="1" x14ac:dyDescent="0.25">
      <c r="B7" s="51"/>
      <c r="C7" s="52"/>
      <c r="D7" s="52"/>
      <c r="E7" s="52"/>
      <c r="F7" s="52"/>
      <c r="G7" s="53"/>
      <c r="H7" s="53"/>
      <c r="I7" s="53"/>
      <c r="J7" s="1"/>
      <c r="K7" s="2"/>
    </row>
    <row r="8" spans="2:11" x14ac:dyDescent="0.25">
      <c r="B8" s="183" t="s">
        <v>147</v>
      </c>
      <c r="C8" s="184"/>
      <c r="D8" s="184"/>
      <c r="E8" s="184"/>
      <c r="F8" s="184"/>
      <c r="G8" s="184"/>
      <c r="H8" s="184"/>
      <c r="I8" s="184"/>
      <c r="J8" s="184"/>
      <c r="K8" s="185"/>
    </row>
    <row r="9" spans="2:11" ht="51.75" customHeight="1" x14ac:dyDescent="0.25">
      <c r="B9" s="54" t="s">
        <v>3</v>
      </c>
      <c r="C9" s="175" t="s">
        <v>4</v>
      </c>
      <c r="D9" s="176"/>
      <c r="E9" s="176"/>
      <c r="F9" s="177"/>
      <c r="G9" s="56" t="s">
        <v>5</v>
      </c>
      <c r="H9" s="56" t="s">
        <v>6</v>
      </c>
      <c r="I9" s="144" t="s">
        <v>173</v>
      </c>
      <c r="J9" s="83" t="s">
        <v>27</v>
      </c>
      <c r="K9" s="57" t="s">
        <v>68</v>
      </c>
    </row>
    <row r="10" spans="2:11" x14ac:dyDescent="0.25">
      <c r="B10" s="58" t="s">
        <v>8</v>
      </c>
      <c r="C10" s="178" t="s">
        <v>21</v>
      </c>
      <c r="D10" s="179"/>
      <c r="E10" s="179"/>
      <c r="F10" s="180"/>
      <c r="G10" s="59">
        <v>0</v>
      </c>
      <c r="H10" s="59">
        <f>ROUND(G10*1.2,2)</f>
        <v>0</v>
      </c>
      <c r="I10" s="59">
        <v>0</v>
      </c>
      <c r="J10" s="96"/>
      <c r="K10" s="8"/>
    </row>
    <row r="11" spans="2:11" x14ac:dyDescent="0.25">
      <c r="B11" s="58" t="s">
        <v>9</v>
      </c>
      <c r="C11" s="207" t="s">
        <v>11</v>
      </c>
      <c r="D11" s="178" t="s">
        <v>85</v>
      </c>
      <c r="E11" s="179"/>
      <c r="F11" s="180"/>
      <c r="G11" s="59">
        <v>0</v>
      </c>
      <c r="H11" s="59">
        <f>ROUND(G11*1.2,2)</f>
        <v>0</v>
      </c>
      <c r="I11" s="59">
        <v>0</v>
      </c>
      <c r="J11" s="96"/>
      <c r="K11" s="8"/>
    </row>
    <row r="12" spans="2:11" ht="15.75" customHeight="1" x14ac:dyDescent="0.25">
      <c r="B12" s="58" t="s">
        <v>10</v>
      </c>
      <c r="C12" s="207"/>
      <c r="D12" s="178" t="s">
        <v>86</v>
      </c>
      <c r="E12" s="179"/>
      <c r="F12" s="180"/>
      <c r="G12" s="59">
        <v>0</v>
      </c>
      <c r="H12" s="59">
        <f t="shared" ref="H12" si="0">ROUND(G12*1.2,2)</f>
        <v>0</v>
      </c>
      <c r="I12" s="59">
        <v>0</v>
      </c>
      <c r="J12" s="96"/>
      <c r="K12" s="8"/>
    </row>
    <row r="13" spans="2:11" ht="13.5" customHeight="1" x14ac:dyDescent="0.25">
      <c r="B13" s="58" t="s">
        <v>77</v>
      </c>
      <c r="C13" s="207"/>
      <c r="D13" s="178" t="s">
        <v>154</v>
      </c>
      <c r="E13" s="179"/>
      <c r="F13" s="180"/>
      <c r="G13" s="59">
        <v>0</v>
      </c>
      <c r="H13" s="189">
        <f>ROUND(SUM(G13:G16)*1.2,2)</f>
        <v>0</v>
      </c>
      <c r="I13" s="189">
        <v>0</v>
      </c>
      <c r="J13" s="96"/>
      <c r="K13" s="8"/>
    </row>
    <row r="14" spans="2:11" ht="13.5" customHeight="1" x14ac:dyDescent="0.25">
      <c r="B14" s="58" t="s">
        <v>109</v>
      </c>
      <c r="C14" s="207"/>
      <c r="D14" s="178" t="s">
        <v>155</v>
      </c>
      <c r="E14" s="179"/>
      <c r="F14" s="180"/>
      <c r="G14" s="59">
        <v>0</v>
      </c>
      <c r="H14" s="190"/>
      <c r="I14" s="190"/>
      <c r="J14" s="96"/>
      <c r="K14" s="8"/>
    </row>
    <row r="15" spans="2:11" ht="13.5" customHeight="1" x14ac:dyDescent="0.25">
      <c r="B15" s="58" t="s">
        <v>110</v>
      </c>
      <c r="C15" s="207"/>
      <c r="D15" s="178" t="s">
        <v>156</v>
      </c>
      <c r="E15" s="179"/>
      <c r="F15" s="180"/>
      <c r="G15" s="59">
        <v>0</v>
      </c>
      <c r="H15" s="190"/>
      <c r="I15" s="190"/>
      <c r="J15" s="96"/>
      <c r="K15" s="8"/>
    </row>
    <row r="16" spans="2:11" ht="13.5" customHeight="1" x14ac:dyDescent="0.25">
      <c r="B16" s="58" t="s">
        <v>108</v>
      </c>
      <c r="C16" s="207"/>
      <c r="D16" s="178" t="s">
        <v>157</v>
      </c>
      <c r="E16" s="179"/>
      <c r="F16" s="180"/>
      <c r="G16" s="59">
        <v>0</v>
      </c>
      <c r="H16" s="191"/>
      <c r="I16" s="191"/>
      <c r="J16" s="96"/>
      <c r="K16" s="8"/>
    </row>
    <row r="17" spans="2:11" ht="13.5" customHeight="1" x14ac:dyDescent="0.25">
      <c r="B17" s="58" t="s">
        <v>107</v>
      </c>
      <c r="C17" s="207"/>
      <c r="D17" s="178" t="s">
        <v>126</v>
      </c>
      <c r="E17" s="179"/>
      <c r="F17" s="180"/>
      <c r="G17" s="59">
        <v>0</v>
      </c>
      <c r="H17" s="59">
        <f t="shared" ref="H17:H19" si="1">ROUND(G17*1.2,2)</f>
        <v>0</v>
      </c>
      <c r="I17" s="59">
        <v>0</v>
      </c>
      <c r="J17" s="96"/>
      <c r="K17" s="8"/>
    </row>
    <row r="18" spans="2:11" ht="14.25" customHeight="1" x14ac:dyDescent="0.25">
      <c r="B18" s="58" t="s">
        <v>128</v>
      </c>
      <c r="C18" s="207"/>
      <c r="D18" s="178" t="s">
        <v>130</v>
      </c>
      <c r="E18" s="179"/>
      <c r="F18" s="180"/>
      <c r="G18" s="59">
        <v>0</v>
      </c>
      <c r="H18" s="59">
        <f t="shared" si="1"/>
        <v>0</v>
      </c>
      <c r="I18" s="59">
        <v>0</v>
      </c>
      <c r="J18" s="96"/>
      <c r="K18" s="8"/>
    </row>
    <row r="19" spans="2:11" x14ac:dyDescent="0.25">
      <c r="B19" s="58" t="s">
        <v>129</v>
      </c>
      <c r="C19" s="178" t="s">
        <v>12</v>
      </c>
      <c r="D19" s="179"/>
      <c r="E19" s="179"/>
      <c r="F19" s="180"/>
      <c r="G19" s="59">
        <v>0</v>
      </c>
      <c r="H19" s="59">
        <f t="shared" si="1"/>
        <v>0</v>
      </c>
      <c r="I19" s="59">
        <v>0</v>
      </c>
      <c r="J19" s="96"/>
      <c r="K19" s="8"/>
    </row>
    <row r="20" spans="2:11" ht="17.25" x14ac:dyDescent="0.25">
      <c r="B20" s="186" t="s">
        <v>76</v>
      </c>
      <c r="C20" s="187"/>
      <c r="D20" s="187"/>
      <c r="E20" s="187"/>
      <c r="F20" s="188"/>
      <c r="G20" s="60">
        <f>SUM(G10:G19)</f>
        <v>0</v>
      </c>
      <c r="H20" s="60">
        <f>SUM(H10:H19)</f>
        <v>0</v>
      </c>
      <c r="I20" s="60">
        <f>SUM(I10:I19)</f>
        <v>0</v>
      </c>
      <c r="J20" s="181"/>
      <c r="K20" s="182"/>
    </row>
    <row r="21" spans="2:11" s="61" customFormat="1" ht="11.25" customHeight="1" x14ac:dyDescent="0.25">
      <c r="B21" s="51"/>
      <c r="C21" s="52"/>
      <c r="D21" s="52"/>
      <c r="E21" s="52"/>
      <c r="F21" s="52"/>
      <c r="G21" s="53"/>
      <c r="H21" s="53"/>
      <c r="I21" s="53"/>
      <c r="J21" s="1"/>
      <c r="K21" s="2"/>
    </row>
    <row r="22" spans="2:11" x14ac:dyDescent="0.25">
      <c r="B22" s="183" t="s">
        <v>28</v>
      </c>
      <c r="C22" s="184"/>
      <c r="D22" s="184"/>
      <c r="E22" s="184"/>
      <c r="F22" s="184"/>
      <c r="G22" s="184"/>
      <c r="H22" s="184"/>
      <c r="I22" s="184"/>
      <c r="J22" s="184"/>
      <c r="K22" s="185"/>
    </row>
    <row r="23" spans="2:11" ht="30" x14ac:dyDescent="0.25">
      <c r="B23" s="54" t="s">
        <v>3</v>
      </c>
      <c r="C23" s="175" t="s">
        <v>4</v>
      </c>
      <c r="D23" s="176"/>
      <c r="E23" s="176"/>
      <c r="F23" s="177"/>
      <c r="G23" s="56" t="s">
        <v>5</v>
      </c>
      <c r="H23" s="56" t="s">
        <v>6</v>
      </c>
      <c r="I23" s="144" t="s">
        <v>158</v>
      </c>
      <c r="J23" s="83" t="s">
        <v>27</v>
      </c>
      <c r="K23" s="57" t="s">
        <v>68</v>
      </c>
    </row>
    <row r="24" spans="2:11" x14ac:dyDescent="0.25">
      <c r="B24" s="58" t="s">
        <v>8</v>
      </c>
      <c r="C24" s="204" t="s">
        <v>87</v>
      </c>
      <c r="D24" s="205"/>
      <c r="E24" s="205"/>
      <c r="F24" s="206"/>
      <c r="G24" s="59">
        <v>0</v>
      </c>
      <c r="H24" s="59">
        <f>ROUND(G24*1.2,2)</f>
        <v>0</v>
      </c>
      <c r="I24" s="59">
        <v>0</v>
      </c>
      <c r="J24" s="96"/>
      <c r="K24" s="97"/>
    </row>
    <row r="25" spans="2:11" x14ac:dyDescent="0.25">
      <c r="B25" s="186" t="s">
        <v>29</v>
      </c>
      <c r="C25" s="187"/>
      <c r="D25" s="187"/>
      <c r="E25" s="187"/>
      <c r="F25" s="188"/>
      <c r="G25" s="60">
        <f>SUM(G24:G24)</f>
        <v>0</v>
      </c>
      <c r="H25" s="60">
        <f>SUM(H24:H24)</f>
        <v>0</v>
      </c>
      <c r="I25" s="60">
        <f>SUM(I24:I24)</f>
        <v>0</v>
      </c>
      <c r="J25" s="181"/>
      <c r="K25" s="182"/>
    </row>
    <row r="26" spans="2:11" ht="12" customHeight="1" x14ac:dyDescent="0.25">
      <c r="B26" s="201"/>
      <c r="C26" s="202"/>
      <c r="D26" s="202"/>
      <c r="E26" s="202"/>
      <c r="F26" s="202"/>
      <c r="G26" s="202"/>
      <c r="H26" s="202"/>
      <c r="I26" s="202"/>
      <c r="J26" s="202"/>
      <c r="K26" s="203"/>
    </row>
    <row r="27" spans="2:11" x14ac:dyDescent="0.25">
      <c r="B27" s="183" t="s">
        <v>13</v>
      </c>
      <c r="C27" s="184"/>
      <c r="D27" s="184"/>
      <c r="E27" s="184"/>
      <c r="F27" s="184"/>
      <c r="G27" s="184"/>
      <c r="H27" s="184"/>
      <c r="I27" s="184"/>
      <c r="J27" s="184"/>
      <c r="K27" s="185"/>
    </row>
    <row r="28" spans="2:11" ht="30" x14ac:dyDescent="0.25">
      <c r="B28" s="54" t="s">
        <v>3</v>
      </c>
      <c r="C28" s="175" t="s">
        <v>4</v>
      </c>
      <c r="D28" s="176"/>
      <c r="E28" s="176"/>
      <c r="F28" s="177"/>
      <c r="G28" s="56" t="s">
        <v>5</v>
      </c>
      <c r="H28" s="56" t="s">
        <v>6</v>
      </c>
      <c r="I28" s="144" t="s">
        <v>158</v>
      </c>
      <c r="J28" s="83" t="s">
        <v>27</v>
      </c>
      <c r="K28" s="57" t="s">
        <v>68</v>
      </c>
    </row>
    <row r="29" spans="2:11" x14ac:dyDescent="0.25">
      <c r="B29" s="58" t="s">
        <v>8</v>
      </c>
      <c r="C29" s="178" t="s">
        <v>111</v>
      </c>
      <c r="D29" s="179"/>
      <c r="E29" s="179"/>
      <c r="F29" s="180"/>
      <c r="G29" s="59">
        <v>0</v>
      </c>
      <c r="H29" s="59">
        <f t="shared" ref="H29:H30" si="2">ROUND(G29*1.2,2)</f>
        <v>0</v>
      </c>
      <c r="I29" s="59">
        <v>0</v>
      </c>
      <c r="J29" s="96"/>
      <c r="K29" s="97"/>
    </row>
    <row r="30" spans="2:11" x14ac:dyDescent="0.25">
      <c r="B30" s="58" t="s">
        <v>9</v>
      </c>
      <c r="C30" s="98" t="s">
        <v>112</v>
      </c>
      <c r="D30" s="99"/>
      <c r="E30" s="99"/>
      <c r="F30" s="100"/>
      <c r="G30" s="59">
        <v>0</v>
      </c>
      <c r="H30" s="59">
        <f t="shared" si="2"/>
        <v>0</v>
      </c>
      <c r="I30" s="59">
        <v>0</v>
      </c>
      <c r="J30" s="96"/>
      <c r="K30" s="97"/>
    </row>
    <row r="31" spans="2:11" x14ac:dyDescent="0.25">
      <c r="B31" s="58" t="s">
        <v>10</v>
      </c>
      <c r="C31" s="178" t="s">
        <v>113</v>
      </c>
      <c r="D31" s="179"/>
      <c r="E31" s="179"/>
      <c r="F31" s="180"/>
      <c r="G31" s="59">
        <v>0</v>
      </c>
      <c r="H31" s="59">
        <f t="shared" ref="H31" si="3">ROUND(G31*1.2,2)</f>
        <v>0</v>
      </c>
      <c r="I31" s="59">
        <v>0</v>
      </c>
      <c r="J31" s="96"/>
      <c r="K31" s="97"/>
    </row>
    <row r="32" spans="2:11" x14ac:dyDescent="0.25">
      <c r="B32" s="186" t="s">
        <v>14</v>
      </c>
      <c r="C32" s="187"/>
      <c r="D32" s="187"/>
      <c r="E32" s="187"/>
      <c r="F32" s="188"/>
      <c r="G32" s="60">
        <f>SUM(G29:G31)</f>
        <v>0</v>
      </c>
      <c r="H32" s="60">
        <f>SUM(H29:H31)</f>
        <v>0</v>
      </c>
      <c r="I32" s="60">
        <f>SUM(I29:I31)</f>
        <v>0</v>
      </c>
      <c r="J32" s="181"/>
      <c r="K32" s="182"/>
    </row>
    <row r="33" spans="1:11" x14ac:dyDescent="0.25">
      <c r="B33" s="62"/>
      <c r="C33" s="63"/>
      <c r="D33" s="63"/>
      <c r="E33" s="63"/>
      <c r="F33" s="63"/>
      <c r="G33" s="64"/>
      <c r="H33" s="64"/>
      <c r="I33" s="64"/>
      <c r="J33" s="3"/>
      <c r="K33" s="38"/>
    </row>
    <row r="34" spans="1:11" s="48" customFormat="1" x14ac:dyDescent="0.25">
      <c r="B34" s="183" t="s">
        <v>15</v>
      </c>
      <c r="C34" s="184"/>
      <c r="D34" s="184"/>
      <c r="E34" s="184"/>
      <c r="F34" s="184"/>
      <c r="G34" s="184"/>
      <c r="H34" s="184"/>
      <c r="I34" s="184"/>
      <c r="J34" s="184"/>
      <c r="K34" s="185"/>
    </row>
    <row r="35" spans="1:11" s="48" customFormat="1" ht="30" x14ac:dyDescent="0.25">
      <c r="B35" s="54" t="s">
        <v>3</v>
      </c>
      <c r="C35" s="175" t="s">
        <v>4</v>
      </c>
      <c r="D35" s="176"/>
      <c r="E35" s="176"/>
      <c r="F35" s="177"/>
      <c r="G35" s="56" t="s">
        <v>5</v>
      </c>
      <c r="H35" s="56" t="s">
        <v>6</v>
      </c>
      <c r="I35" s="144" t="s">
        <v>158</v>
      </c>
      <c r="J35" s="83" t="s">
        <v>27</v>
      </c>
      <c r="K35" s="57" t="s">
        <v>68</v>
      </c>
    </row>
    <row r="36" spans="1:11" s="48" customFormat="1" ht="15" customHeight="1" x14ac:dyDescent="0.25">
      <c r="B36" s="58" t="s">
        <v>8</v>
      </c>
      <c r="C36" s="178" t="s">
        <v>111</v>
      </c>
      <c r="D36" s="179"/>
      <c r="E36" s="179"/>
      <c r="F36" s="180"/>
      <c r="G36" s="59">
        <v>0</v>
      </c>
      <c r="H36" s="59">
        <f>ROUND(G36*1.2,2)</f>
        <v>0</v>
      </c>
      <c r="I36" s="59">
        <v>0</v>
      </c>
      <c r="J36" s="96"/>
      <c r="K36" s="8"/>
    </row>
    <row r="37" spans="1:11" s="48" customFormat="1" x14ac:dyDescent="0.25">
      <c r="B37" s="58" t="s">
        <v>9</v>
      </c>
      <c r="C37" s="107" t="s">
        <v>112</v>
      </c>
      <c r="D37" s="108"/>
      <c r="E37" s="108"/>
      <c r="F37" s="109"/>
      <c r="G37" s="59">
        <v>0</v>
      </c>
      <c r="H37" s="59">
        <f>ROUND(G37*1.2,2)</f>
        <v>0</v>
      </c>
      <c r="I37" s="59">
        <v>0</v>
      </c>
      <c r="J37" s="96"/>
      <c r="K37" s="8"/>
    </row>
    <row r="38" spans="1:11" s="48" customFormat="1" x14ac:dyDescent="0.25">
      <c r="B38" s="58" t="s">
        <v>10</v>
      </c>
      <c r="C38" s="178" t="s">
        <v>113</v>
      </c>
      <c r="D38" s="179"/>
      <c r="E38" s="179"/>
      <c r="F38" s="180"/>
      <c r="G38" s="59">
        <v>0</v>
      </c>
      <c r="H38" s="59">
        <f>ROUND(G38*1.2,2)</f>
        <v>0</v>
      </c>
      <c r="I38" s="59">
        <v>0</v>
      </c>
      <c r="J38" s="96"/>
      <c r="K38" s="8"/>
    </row>
    <row r="39" spans="1:11" s="48" customFormat="1" x14ac:dyDescent="0.25">
      <c r="B39" s="186" t="s">
        <v>16</v>
      </c>
      <c r="C39" s="187"/>
      <c r="D39" s="187"/>
      <c r="E39" s="187"/>
      <c r="F39" s="188"/>
      <c r="G39" s="60">
        <f>SUM(G36:G38)</f>
        <v>0</v>
      </c>
      <c r="H39" s="60">
        <f>SUM(H36:H38)</f>
        <v>0</v>
      </c>
      <c r="I39" s="60">
        <f>SUM(I36:I38)</f>
        <v>0</v>
      </c>
      <c r="J39" s="181"/>
      <c r="K39" s="182"/>
    </row>
    <row r="40" spans="1:11" ht="16.5" customHeight="1" thickBot="1" x14ac:dyDescent="0.3">
      <c r="B40" s="62"/>
      <c r="C40" s="63"/>
      <c r="D40" s="63"/>
      <c r="E40" s="63"/>
      <c r="F40" s="63"/>
      <c r="G40" s="66"/>
      <c r="H40" s="66"/>
      <c r="I40" s="66"/>
      <c r="J40" s="36"/>
      <c r="K40" s="37"/>
    </row>
    <row r="41" spans="1:11" s="48" customFormat="1" ht="22.5" customHeight="1" thickBot="1" x14ac:dyDescent="0.3">
      <c r="B41" s="213" t="s">
        <v>59</v>
      </c>
      <c r="C41" s="214"/>
      <c r="D41" s="214"/>
      <c r="E41" s="214"/>
      <c r="F41" s="215"/>
      <c r="G41" s="67">
        <f>G20+G25+G32+G39</f>
        <v>0</v>
      </c>
      <c r="H41" s="67">
        <f>H20+H25+H32+H39</f>
        <v>0</v>
      </c>
      <c r="I41" s="67">
        <f>I20+I25+I32+I39</f>
        <v>0</v>
      </c>
      <c r="J41" s="217"/>
      <c r="K41" s="218"/>
    </row>
    <row r="42" spans="1:11" ht="15.75" thickBot="1" x14ac:dyDescent="0.3">
      <c r="A42" s="68"/>
      <c r="B42" s="65"/>
      <c r="C42" s="69"/>
      <c r="D42" s="69"/>
      <c r="E42" s="69"/>
      <c r="F42" s="69"/>
      <c r="G42" s="70"/>
      <c r="H42" s="70"/>
      <c r="I42" s="70"/>
      <c r="J42" s="76"/>
      <c r="K42" s="71"/>
    </row>
    <row r="43" spans="1:11" ht="21.75" customHeight="1" thickBot="1" x14ac:dyDescent="0.3">
      <c r="B43" s="198" t="s">
        <v>17</v>
      </c>
      <c r="C43" s="199"/>
      <c r="D43" s="199"/>
      <c r="E43" s="199"/>
      <c r="F43" s="199"/>
      <c r="G43" s="199"/>
      <c r="H43" s="199"/>
      <c r="I43" s="199"/>
      <c r="J43" s="199"/>
      <c r="K43" s="200"/>
    </row>
    <row r="44" spans="1:11" ht="10.5" customHeight="1" x14ac:dyDescent="0.25">
      <c r="B44" s="51"/>
      <c r="C44" s="52"/>
      <c r="D44" s="52"/>
      <c r="E44" s="52"/>
      <c r="F44" s="52"/>
      <c r="G44" s="53"/>
      <c r="H44" s="53"/>
      <c r="I44" s="53"/>
      <c r="J44" s="1"/>
      <c r="K44" s="2"/>
    </row>
    <row r="45" spans="1:11" x14ac:dyDescent="0.25">
      <c r="B45" s="183" t="s">
        <v>73</v>
      </c>
      <c r="C45" s="184"/>
      <c r="D45" s="184"/>
      <c r="E45" s="184"/>
      <c r="F45" s="184"/>
      <c r="G45" s="184"/>
      <c r="H45" s="184"/>
      <c r="I45" s="184"/>
      <c r="J45" s="184"/>
      <c r="K45" s="185"/>
    </row>
    <row r="46" spans="1:11" ht="45" x14ac:dyDescent="0.25">
      <c r="B46" s="54" t="s">
        <v>3</v>
      </c>
      <c r="C46" s="55" t="s">
        <v>4</v>
      </c>
      <c r="D46" s="113" t="s">
        <v>35</v>
      </c>
      <c r="E46" s="113" t="s">
        <v>36</v>
      </c>
      <c r="F46" s="113" t="s">
        <v>72</v>
      </c>
      <c r="G46" s="56" t="s">
        <v>5</v>
      </c>
      <c r="H46" s="56" t="s">
        <v>6</v>
      </c>
      <c r="I46" s="144" t="s">
        <v>158</v>
      </c>
      <c r="J46" s="83" t="s">
        <v>27</v>
      </c>
      <c r="K46" s="57" t="s">
        <v>68</v>
      </c>
    </row>
    <row r="47" spans="1:11" s="48" customFormat="1" ht="30" x14ac:dyDescent="0.25">
      <c r="B47" s="58" t="s">
        <v>8</v>
      </c>
      <c r="C47" s="111" t="s">
        <v>69</v>
      </c>
      <c r="D47" s="86" t="s">
        <v>74</v>
      </c>
      <c r="E47" s="72"/>
      <c r="F47" s="72"/>
      <c r="G47" s="112">
        <f>ROUND(E47*F47,2)</f>
        <v>0</v>
      </c>
      <c r="H47" s="59">
        <f>ROUND(G47*1.2,2)</f>
        <v>0</v>
      </c>
      <c r="I47" s="59">
        <v>0</v>
      </c>
      <c r="J47" s="96"/>
      <c r="K47" s="8"/>
    </row>
    <row r="48" spans="1:11" s="48" customFormat="1" ht="45" x14ac:dyDescent="0.25">
      <c r="B48" s="58" t="s">
        <v>9</v>
      </c>
      <c r="C48" s="111" t="s">
        <v>38</v>
      </c>
      <c r="D48" s="86"/>
      <c r="E48" s="72"/>
      <c r="F48" s="72"/>
      <c r="G48" s="112">
        <f t="shared" ref="G48" si="4">ROUND(E48*F48,2)</f>
        <v>0</v>
      </c>
      <c r="H48" s="59">
        <f t="shared" ref="H48" si="5">ROUND(G48*1.2,2)</f>
        <v>0</v>
      </c>
      <c r="I48" s="59">
        <v>0</v>
      </c>
      <c r="J48" s="96"/>
      <c r="K48" s="8"/>
    </row>
    <row r="49" spans="2:13" x14ac:dyDescent="0.25">
      <c r="B49" s="221" t="s">
        <v>32</v>
      </c>
      <c r="C49" s="222"/>
      <c r="D49" s="80"/>
      <c r="E49" s="80"/>
      <c r="F49" s="80"/>
      <c r="G49" s="60">
        <f>SUM(G47:G48)</f>
        <v>0</v>
      </c>
      <c r="H49" s="60">
        <f>SUM(H47:H48)</f>
        <v>0</v>
      </c>
      <c r="I49" s="60">
        <f>SUM(I47:I48)</f>
        <v>0</v>
      </c>
      <c r="J49" s="181"/>
      <c r="K49" s="182"/>
    </row>
    <row r="50" spans="2:13" x14ac:dyDescent="0.25">
      <c r="B50" s="201"/>
      <c r="C50" s="202"/>
      <c r="D50" s="202"/>
      <c r="E50" s="202"/>
      <c r="F50" s="202"/>
      <c r="G50" s="202"/>
      <c r="H50" s="202"/>
      <c r="I50" s="202"/>
      <c r="J50" s="202"/>
      <c r="K50" s="203"/>
    </row>
    <row r="51" spans="2:13" x14ac:dyDescent="0.25">
      <c r="B51" s="183" t="s">
        <v>30</v>
      </c>
      <c r="C51" s="184"/>
      <c r="D51" s="184"/>
      <c r="E51" s="184"/>
      <c r="F51" s="184"/>
      <c r="G51" s="184"/>
      <c r="H51" s="184"/>
      <c r="I51" s="184"/>
      <c r="J51" s="184"/>
      <c r="K51" s="185"/>
    </row>
    <row r="52" spans="2:13" ht="46.5" customHeight="1" x14ac:dyDescent="0.25">
      <c r="B52" s="54" t="s">
        <v>3</v>
      </c>
      <c r="C52" s="55" t="s">
        <v>4</v>
      </c>
      <c r="D52" s="85" t="s">
        <v>35</v>
      </c>
      <c r="E52" s="85" t="s">
        <v>36</v>
      </c>
      <c r="F52" s="85" t="s">
        <v>80</v>
      </c>
      <c r="G52" s="216" t="s">
        <v>18</v>
      </c>
      <c r="H52" s="216"/>
      <c r="I52" s="144" t="s">
        <v>158</v>
      </c>
      <c r="J52" s="83" t="s">
        <v>27</v>
      </c>
      <c r="K52" s="57" t="s">
        <v>68</v>
      </c>
    </row>
    <row r="53" spans="2:13" ht="30" x14ac:dyDescent="0.25">
      <c r="B53" s="58" t="s">
        <v>8</v>
      </c>
      <c r="C53" s="4" t="s">
        <v>37</v>
      </c>
      <c r="D53" s="90" t="s">
        <v>74</v>
      </c>
      <c r="E53" s="4"/>
      <c r="F53" s="4"/>
      <c r="G53" s="211">
        <f>E53*F53</f>
        <v>0</v>
      </c>
      <c r="H53" s="211"/>
      <c r="I53" s="59">
        <v>0</v>
      </c>
      <c r="J53" s="96"/>
      <c r="K53" s="8"/>
    </row>
    <row r="54" spans="2:13" ht="60" x14ac:dyDescent="0.25">
      <c r="B54" s="58" t="s">
        <v>9</v>
      </c>
      <c r="C54" s="72" t="s">
        <v>104</v>
      </c>
      <c r="D54" s="114" t="s">
        <v>74</v>
      </c>
      <c r="E54" s="115"/>
      <c r="F54" s="115"/>
      <c r="G54" s="211">
        <f>E54*F54</f>
        <v>0</v>
      </c>
      <c r="H54" s="211"/>
      <c r="I54" s="59">
        <v>0</v>
      </c>
      <c r="J54" s="96"/>
      <c r="K54" s="8"/>
    </row>
    <row r="55" spans="2:13" ht="30" x14ac:dyDescent="0.25">
      <c r="B55" s="58" t="s">
        <v>10</v>
      </c>
      <c r="C55" s="101" t="s">
        <v>37</v>
      </c>
      <c r="D55" s="86" t="s">
        <v>105</v>
      </c>
      <c r="E55" s="72"/>
      <c r="F55" s="72"/>
      <c r="G55" s="212">
        <f t="shared" ref="G55:G56" si="6">E55*F55</f>
        <v>0</v>
      </c>
      <c r="H55" s="211"/>
      <c r="I55" s="59">
        <v>0</v>
      </c>
      <c r="J55" s="96"/>
      <c r="K55" s="8"/>
    </row>
    <row r="56" spans="2:13" ht="60" x14ac:dyDescent="0.25">
      <c r="B56" s="58" t="s">
        <v>77</v>
      </c>
      <c r="C56" s="72" t="s">
        <v>104</v>
      </c>
      <c r="D56" s="116" t="s">
        <v>105</v>
      </c>
      <c r="E56" s="117"/>
      <c r="F56" s="117"/>
      <c r="G56" s="211">
        <f t="shared" si="6"/>
        <v>0</v>
      </c>
      <c r="H56" s="211"/>
      <c r="I56" s="59">
        <v>0</v>
      </c>
      <c r="J56" s="96"/>
      <c r="K56" s="8"/>
    </row>
    <row r="57" spans="2:13" x14ac:dyDescent="0.25">
      <c r="B57" s="221" t="s">
        <v>31</v>
      </c>
      <c r="C57" s="222"/>
      <c r="D57" s="80"/>
      <c r="E57" s="80"/>
      <c r="F57" s="80"/>
      <c r="G57" s="210">
        <f>SUM(G53:H56)</f>
        <v>0</v>
      </c>
      <c r="H57" s="210"/>
      <c r="I57" s="60">
        <f>SUM(I53:I56)</f>
        <v>0</v>
      </c>
      <c r="J57" s="181"/>
      <c r="K57" s="182"/>
    </row>
    <row r="58" spans="2:13" ht="11.25" customHeight="1" thickBot="1" x14ac:dyDescent="0.3">
      <c r="B58" s="51"/>
      <c r="C58" s="52"/>
      <c r="D58" s="52"/>
      <c r="E58" s="52"/>
      <c r="F58" s="52"/>
      <c r="G58" s="73"/>
      <c r="H58" s="73"/>
      <c r="I58" s="73"/>
      <c r="J58" s="1"/>
      <c r="K58" s="2"/>
    </row>
    <row r="59" spans="2:13" ht="23.25" customHeight="1" thickBot="1" x14ac:dyDescent="0.3">
      <c r="B59" s="213" t="s">
        <v>19</v>
      </c>
      <c r="C59" s="214"/>
      <c r="D59" s="214"/>
      <c r="E59" s="214"/>
      <c r="F59" s="215"/>
      <c r="G59" s="67">
        <f>SUM(G49+G57)</f>
        <v>0</v>
      </c>
      <c r="H59" s="67">
        <f>SUM(H49+G57)</f>
        <v>0</v>
      </c>
      <c r="I59" s="67">
        <f>SUM(I49+I57)</f>
        <v>0</v>
      </c>
      <c r="J59" s="217"/>
      <c r="K59" s="218"/>
    </row>
    <row r="60" spans="2:13" ht="15.75" thickBot="1" x14ac:dyDescent="0.3">
      <c r="B60" s="226"/>
      <c r="C60" s="226"/>
      <c r="D60" s="226"/>
      <c r="E60" s="226"/>
      <c r="F60" s="226"/>
      <c r="G60" s="226"/>
      <c r="H60" s="226"/>
      <c r="I60" s="226"/>
      <c r="J60" s="226"/>
      <c r="K60" s="226"/>
    </row>
    <row r="61" spans="2:13" s="48" customFormat="1" ht="25.5" customHeight="1" thickBot="1" x14ac:dyDescent="0.3">
      <c r="B61" s="213" t="s">
        <v>20</v>
      </c>
      <c r="C61" s="214"/>
      <c r="D61" s="81"/>
      <c r="E61" s="81"/>
      <c r="F61" s="81"/>
      <c r="G61" s="67">
        <f>SUM(G41+G59)</f>
        <v>0</v>
      </c>
      <c r="H61" s="67">
        <f>SUM(H41+H59)</f>
        <v>0</v>
      </c>
      <c r="I61" s="67">
        <f>SUM(I41+I59)</f>
        <v>0</v>
      </c>
      <c r="J61" s="217"/>
      <c r="K61" s="218"/>
    </row>
    <row r="62" spans="2:13" x14ac:dyDescent="0.25">
      <c r="B62" s="74"/>
      <c r="C62" s="75"/>
      <c r="D62" s="75"/>
      <c r="E62" s="75"/>
      <c r="F62" s="75"/>
      <c r="G62" s="76"/>
      <c r="H62" s="76"/>
      <c r="I62" s="76"/>
      <c r="J62" s="76"/>
      <c r="K62" s="77"/>
    </row>
    <row r="63" spans="2:13" s="78" customFormat="1" ht="27.75" customHeight="1" x14ac:dyDescent="0.25">
      <c r="B63" s="219" t="s">
        <v>33</v>
      </c>
      <c r="C63" s="219"/>
      <c r="D63" s="219"/>
      <c r="E63" s="219"/>
      <c r="F63" s="219"/>
      <c r="G63" s="219"/>
      <c r="H63" s="219"/>
      <c r="I63" s="219"/>
      <c r="J63" s="219"/>
      <c r="K63" s="219"/>
    </row>
    <row r="64" spans="2:13" s="78" customFormat="1" ht="46.5" customHeight="1" x14ac:dyDescent="0.25">
      <c r="B64" s="223" t="s">
        <v>75</v>
      </c>
      <c r="C64" s="223"/>
      <c r="D64" s="223"/>
      <c r="E64" s="223"/>
      <c r="F64" s="223"/>
      <c r="G64" s="223"/>
      <c r="H64" s="223"/>
      <c r="I64" s="223"/>
      <c r="J64" s="223"/>
      <c r="K64" s="223"/>
      <c r="L64" s="79"/>
      <c r="M64" s="79"/>
    </row>
    <row r="65" spans="2:13" s="78" customFormat="1" ht="32.25" customHeight="1" x14ac:dyDescent="0.25">
      <c r="B65" s="224" t="s">
        <v>125</v>
      </c>
      <c r="C65" s="224"/>
      <c r="D65" s="224"/>
      <c r="E65" s="224"/>
      <c r="F65" s="224"/>
      <c r="G65" s="224"/>
      <c r="H65" s="224"/>
      <c r="I65" s="145"/>
      <c r="J65" s="225" t="s">
        <v>124</v>
      </c>
      <c r="K65" s="225"/>
      <c r="L65" s="79"/>
      <c r="M65" s="79"/>
    </row>
    <row r="66" spans="2:13" ht="26.25" customHeight="1" x14ac:dyDescent="0.25">
      <c r="B66" s="220"/>
      <c r="C66" s="220"/>
      <c r="D66" s="220"/>
      <c r="E66" s="220"/>
      <c r="F66" s="220"/>
      <c r="G66" s="220"/>
      <c r="H66" s="220"/>
      <c r="I66" s="220"/>
      <c r="J66" s="220"/>
      <c r="K66" s="220"/>
    </row>
  </sheetData>
  <mergeCells count="66">
    <mergeCell ref="B59:F59"/>
    <mergeCell ref="B63:K63"/>
    <mergeCell ref="J59:K59"/>
    <mergeCell ref="B66:K66"/>
    <mergeCell ref="B43:K43"/>
    <mergeCell ref="B45:K45"/>
    <mergeCell ref="B49:C49"/>
    <mergeCell ref="J49:K49"/>
    <mergeCell ref="B64:K64"/>
    <mergeCell ref="B65:H65"/>
    <mergeCell ref="J65:K65"/>
    <mergeCell ref="B60:K60"/>
    <mergeCell ref="B61:C61"/>
    <mergeCell ref="J61:K61"/>
    <mergeCell ref="B50:K50"/>
    <mergeCell ref="B57:C57"/>
    <mergeCell ref="G57:H57"/>
    <mergeCell ref="J57:K57"/>
    <mergeCell ref="G56:H56"/>
    <mergeCell ref="G54:H54"/>
    <mergeCell ref="B22:K22"/>
    <mergeCell ref="J32:K32"/>
    <mergeCell ref="G55:H55"/>
    <mergeCell ref="B39:F39"/>
    <mergeCell ref="B41:F41"/>
    <mergeCell ref="C28:F28"/>
    <mergeCell ref="C29:F29"/>
    <mergeCell ref="B32:F32"/>
    <mergeCell ref="B51:K51"/>
    <mergeCell ref="G52:H52"/>
    <mergeCell ref="G53:H53"/>
    <mergeCell ref="J41:K41"/>
    <mergeCell ref="G3:K3"/>
    <mergeCell ref="G4:K4"/>
    <mergeCell ref="B3:F3"/>
    <mergeCell ref="B34:K34"/>
    <mergeCell ref="J20:K20"/>
    <mergeCell ref="B6:K6"/>
    <mergeCell ref="B8:K8"/>
    <mergeCell ref="J25:K25"/>
    <mergeCell ref="B26:K26"/>
    <mergeCell ref="C19:F19"/>
    <mergeCell ref="B20:F20"/>
    <mergeCell ref="C23:F23"/>
    <mergeCell ref="C24:F24"/>
    <mergeCell ref="C11:C18"/>
    <mergeCell ref="B4:F4"/>
    <mergeCell ref="C9:F9"/>
    <mergeCell ref="C10:F10"/>
    <mergeCell ref="B27:K27"/>
    <mergeCell ref="B25:F25"/>
    <mergeCell ref="D11:F11"/>
    <mergeCell ref="D18:F18"/>
    <mergeCell ref="D17:F17"/>
    <mergeCell ref="D16:F16"/>
    <mergeCell ref="D15:F15"/>
    <mergeCell ref="D12:F12"/>
    <mergeCell ref="D13:F13"/>
    <mergeCell ref="D14:F14"/>
    <mergeCell ref="H13:H16"/>
    <mergeCell ref="I13:I16"/>
    <mergeCell ref="C35:F35"/>
    <mergeCell ref="C36:F36"/>
    <mergeCell ref="J39:K39"/>
    <mergeCell ref="C31:F31"/>
    <mergeCell ref="C38:F38"/>
  </mergeCells>
  <hyperlinks>
    <hyperlink ref="J65" r:id="rId1"/>
  </hyperlinks>
  <pageMargins left="0.70866141732283472" right="0.70866141732283472" top="1.1417322834645669" bottom="0.74803149606299213" header="0.31496062992125984" footer="0.31496062992125984"/>
  <pageSetup scale="34" orientation="landscape" r:id="rId2"/>
  <headerFooter>
    <oddHeader>&amp;L&amp;G</oddHeader>
  </headerFooter>
  <legacyDrawingHF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'[1]výberové polia'!#REF!</xm:f>
          </x14:formula1>
          <xm:sqref>J20:J21 J25 J57:J58 J49 J32:J33 J39:J40</xm:sqref>
        </x14:dataValidation>
        <x14:dataValidation type="list" allowBlank="1" showInputMessage="1" showErrorMessage="1">
          <x14:formula1>
            <xm:f>'výberové polia'!$I$11:$I$12</xm:f>
          </x14:formula1>
          <xm:sqref>J29 J36</xm:sqref>
        </x14:dataValidation>
        <x14:dataValidation type="list" allowBlank="1" showInputMessage="1" showErrorMessage="1">
          <x14:formula1>
            <xm:f>'výberové polia'!$I$3:$I$4</xm:f>
          </x14:formula1>
          <xm:sqref>J10</xm:sqref>
        </x14:dataValidation>
        <x14:dataValidation type="list" allowBlank="1" showInputMessage="1" showErrorMessage="1">
          <x14:formula1>
            <xm:f>'výberové polia'!$I$10</xm:f>
          </x14:formula1>
          <xm:sqref>J24</xm:sqref>
        </x14:dataValidation>
        <x14:dataValidation type="list" allowBlank="1" showInputMessage="1" showErrorMessage="1">
          <x14:formula1>
            <xm:f>'výberové polia'!$I$6:$I$7</xm:f>
          </x14:formula1>
          <xm:sqref>J11:J18</xm:sqref>
        </x14:dataValidation>
        <x14:dataValidation type="list" allowBlank="1" showInputMessage="1" showErrorMessage="1">
          <x14:formula1>
            <xm:f>'výberové polia'!$I$8:$I$9</xm:f>
          </x14:formula1>
          <xm:sqref>J19</xm:sqref>
        </x14:dataValidation>
        <x14:dataValidation type="list" allowBlank="1" showInputMessage="1" showErrorMessage="1">
          <x14:formula1>
            <xm:f>'výberové polia'!$I$27:$I$28</xm:f>
          </x14:formula1>
          <xm:sqref>J56</xm:sqref>
        </x14:dataValidation>
        <x14:dataValidation type="list" allowBlank="1" showInputMessage="1" showErrorMessage="1">
          <x14:formula1>
            <xm:f>'výberové polia'!$I$21:$I$22</xm:f>
          </x14:formula1>
          <xm:sqref>J53</xm:sqref>
        </x14:dataValidation>
        <x14:dataValidation type="list" allowBlank="1" showInputMessage="1" showErrorMessage="1">
          <x14:formula1>
            <xm:f>'výberové polia'!$I$23:$I$24</xm:f>
          </x14:formula1>
          <xm:sqref>J54</xm:sqref>
        </x14:dataValidation>
        <x14:dataValidation type="list" allowBlank="1" showInputMessage="1" showErrorMessage="1">
          <x14:formula1>
            <xm:f>'výberové polia'!$I$15:$I$16</xm:f>
          </x14:formula1>
          <xm:sqref>J31 J38</xm:sqref>
        </x14:dataValidation>
        <x14:dataValidation type="list" allowBlank="1" showInputMessage="1" showErrorMessage="1">
          <x14:formula1>
            <xm:f>'výberové polia'!$I$17:$I$18</xm:f>
          </x14:formula1>
          <xm:sqref>J47</xm:sqref>
        </x14:dataValidation>
        <x14:dataValidation type="list" allowBlank="1" showInputMessage="1" showErrorMessage="1">
          <x14:formula1>
            <xm:f>'výberové polia'!$I$13:$I$14</xm:f>
          </x14:formula1>
          <xm:sqref>J30 J37</xm:sqref>
        </x14:dataValidation>
        <x14:dataValidation type="list" allowBlank="1" showInputMessage="1" showErrorMessage="1">
          <x14:formula1>
            <xm:f>'výberové polia'!$I$19:$I$20</xm:f>
          </x14:formula1>
          <xm:sqref>J48</xm:sqref>
        </x14:dataValidation>
        <x14:dataValidation type="list" allowBlank="1" showInputMessage="1" showErrorMessage="1">
          <x14:formula1>
            <xm:f>'výberové polia'!$I$25:$I$26</xm:f>
          </x14:formula1>
          <xm:sqref>J55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workbookViewId="0">
      <selection activeCell="G8" sqref="G8:G11"/>
    </sheetView>
  </sheetViews>
  <sheetFormatPr defaultRowHeight="15" x14ac:dyDescent="0.25"/>
  <cols>
    <col min="1" max="1" width="21.140625" style="147" customWidth="1"/>
    <col min="2" max="3" width="18.7109375" style="147" customWidth="1"/>
    <col min="4" max="4" width="61.42578125" style="147" customWidth="1"/>
    <col min="5" max="12" width="17.42578125" style="147" customWidth="1"/>
    <col min="13" max="14" width="18.7109375" style="147" hidden="1" customWidth="1"/>
    <col min="15" max="16384" width="9.140625" style="147"/>
  </cols>
  <sheetData>
    <row r="1" spans="1:14" x14ac:dyDescent="0.25">
      <c r="A1" s="146" t="s">
        <v>146</v>
      </c>
    </row>
    <row r="2" spans="1:14" x14ac:dyDescent="0.25">
      <c r="A2" s="170" t="s">
        <v>168</v>
      </c>
    </row>
    <row r="3" spans="1:14" ht="15.75" thickBot="1" x14ac:dyDescent="0.3">
      <c r="A3" s="170"/>
    </row>
    <row r="4" spans="1:14" x14ac:dyDescent="0.25">
      <c r="A4" s="232" t="s">
        <v>160</v>
      </c>
      <c r="B4" s="234" t="s">
        <v>159</v>
      </c>
      <c r="C4" s="234" t="s">
        <v>161</v>
      </c>
      <c r="D4" s="234" t="s">
        <v>162</v>
      </c>
      <c r="E4" s="234" t="s">
        <v>169</v>
      </c>
      <c r="F4" s="234" t="s">
        <v>163</v>
      </c>
      <c r="G4" s="234" t="s">
        <v>164</v>
      </c>
      <c r="H4" s="234" t="s">
        <v>165</v>
      </c>
      <c r="I4" s="230" t="s">
        <v>172</v>
      </c>
      <c r="J4" s="230"/>
      <c r="K4" s="230"/>
      <c r="L4" s="231"/>
    </row>
    <row r="5" spans="1:14" ht="63.75" x14ac:dyDescent="0.25">
      <c r="A5" s="233"/>
      <c r="B5" s="235"/>
      <c r="C5" s="235"/>
      <c r="D5" s="235"/>
      <c r="E5" s="235"/>
      <c r="F5" s="235"/>
      <c r="G5" s="235"/>
      <c r="H5" s="235"/>
      <c r="I5" s="171" t="s">
        <v>170</v>
      </c>
      <c r="J5" s="171" t="s">
        <v>171</v>
      </c>
      <c r="K5" s="171" t="s">
        <v>166</v>
      </c>
      <c r="L5" s="172" t="s">
        <v>167</v>
      </c>
      <c r="M5" s="148" t="s">
        <v>159</v>
      </c>
      <c r="N5" s="148" t="s">
        <v>161</v>
      </c>
    </row>
    <row r="6" spans="1:14" ht="63.75" customHeight="1" x14ac:dyDescent="0.25">
      <c r="A6" s="163" t="s">
        <v>85</v>
      </c>
      <c r="B6" s="158" t="s">
        <v>131</v>
      </c>
      <c r="C6" s="158" t="s">
        <v>132</v>
      </c>
      <c r="D6" s="160" t="s">
        <v>133</v>
      </c>
      <c r="E6" s="149"/>
      <c r="F6" s="161" t="str">
        <f t="shared" ref="F6:F13" si="0">IF(E6="","",M6*E6)</f>
        <v/>
      </c>
      <c r="G6" s="161">
        <f>'Rozpočet projektu tabuľka'!H11</f>
        <v>0</v>
      </c>
      <c r="H6" s="162" t="str">
        <f>IF(F6="","",IF(F6&gt;=G6,"OK","Prekročenie benchmarku"))</f>
        <v/>
      </c>
      <c r="I6" s="149"/>
      <c r="J6" s="161" t="str">
        <f>IF(I6="","",I6*N6)</f>
        <v/>
      </c>
      <c r="K6" s="161">
        <f>G6</f>
        <v>0</v>
      </c>
      <c r="L6" s="173" t="str">
        <f>IF(J6="","",IF(J6&gt;=K6,"OK","Prekročenie finančného limitu"))</f>
        <v/>
      </c>
      <c r="M6" s="150">
        <v>260</v>
      </c>
      <c r="N6" s="150">
        <v>360</v>
      </c>
    </row>
    <row r="7" spans="1:14" ht="41.25" customHeight="1" x14ac:dyDescent="0.25">
      <c r="A7" s="163" t="s">
        <v>134</v>
      </c>
      <c r="B7" s="158" t="s">
        <v>135</v>
      </c>
      <c r="C7" s="158" t="s">
        <v>136</v>
      </c>
      <c r="D7" s="160" t="s">
        <v>137</v>
      </c>
      <c r="E7" s="149"/>
      <c r="F7" s="161" t="str">
        <f t="shared" si="0"/>
        <v/>
      </c>
      <c r="G7" s="161">
        <f>'Rozpočet projektu tabuľka'!H12</f>
        <v>0</v>
      </c>
      <c r="H7" s="162" t="str">
        <f>IF(F7="","",IF(F7&gt;=G7,"OK","Prekročenie benchmarku"))</f>
        <v/>
      </c>
      <c r="I7" s="149"/>
      <c r="J7" s="161" t="str">
        <f t="shared" ref="J7:J13" si="1">IF(I7="","",I7*N7)</f>
        <v/>
      </c>
      <c r="K7" s="161">
        <f>G7</f>
        <v>0</v>
      </c>
      <c r="L7" s="173" t="str">
        <f>IF(J7="","",IF(J7&gt;=K7,"OK","Prekročenie finančného limitu"))</f>
        <v/>
      </c>
      <c r="M7" s="150">
        <v>15000</v>
      </c>
      <c r="N7" s="150">
        <v>19200</v>
      </c>
    </row>
    <row r="8" spans="1:14" ht="56.25" customHeight="1" x14ac:dyDescent="0.25">
      <c r="A8" s="163" t="s">
        <v>154</v>
      </c>
      <c r="B8" s="159" t="s">
        <v>138</v>
      </c>
      <c r="C8" s="242" t="s">
        <v>152</v>
      </c>
      <c r="D8" s="227" t="s">
        <v>153</v>
      </c>
      <c r="E8" s="149"/>
      <c r="F8" s="161" t="str">
        <f t="shared" si="0"/>
        <v/>
      </c>
      <c r="G8" s="243" t="str">
        <f>IF(SUM('Rozpočet projektu tabuľka'!H13:H16)=0,"",SUM('Rozpočet projektu tabuľka'!H13:H16))</f>
        <v/>
      </c>
      <c r="H8" s="229" t="str">
        <f>IF((AND(SUM(F8:F11)&gt;=SUM(G8:G11),SUM(F8:F11)=0)),"",IF(SUM(F8:F11)&gt;=SUM(G8:G11),"OK","Prekročenie benchmarku"))</f>
        <v/>
      </c>
      <c r="I8" s="149"/>
      <c r="J8" s="161" t="str">
        <f t="shared" si="1"/>
        <v/>
      </c>
      <c r="K8" s="236" t="str">
        <f>IF(SUM('Rozpočet projektu tabuľka'!H13:H16)=0,"",SUM('Rozpočet projektu tabuľka'!H13:H16))</f>
        <v/>
      </c>
      <c r="L8" s="239" t="str">
        <f>IF((AND(SUM(J8:J11)&gt;=SUM(K8:K11),SUM(J8:J11)=0)),"",IF(SUM(J8:J11)&gt;=SUM(K8:K11),"OK","Prekročenie finančného limitu"))</f>
        <v/>
      </c>
      <c r="M8" s="150">
        <v>425</v>
      </c>
      <c r="N8" s="150">
        <f>M8*1.38</f>
        <v>586.5</v>
      </c>
    </row>
    <row r="9" spans="1:14" ht="42.75" customHeight="1" x14ac:dyDescent="0.25">
      <c r="A9" s="163" t="s">
        <v>155</v>
      </c>
      <c r="B9" s="159" t="s">
        <v>139</v>
      </c>
      <c r="C9" s="242"/>
      <c r="D9" s="227"/>
      <c r="E9" s="149"/>
      <c r="F9" s="161" t="str">
        <f t="shared" si="0"/>
        <v/>
      </c>
      <c r="G9" s="243"/>
      <c r="H9" s="229"/>
      <c r="I9" s="149"/>
      <c r="J9" s="161" t="str">
        <f t="shared" si="1"/>
        <v/>
      </c>
      <c r="K9" s="237"/>
      <c r="L9" s="240"/>
      <c r="M9" s="150">
        <v>480</v>
      </c>
      <c r="N9" s="150">
        <f t="shared" ref="N9:N10" si="2">M9*1.38</f>
        <v>662.4</v>
      </c>
    </row>
    <row r="10" spans="1:14" x14ac:dyDescent="0.25">
      <c r="A10" s="163" t="s">
        <v>156</v>
      </c>
      <c r="B10" s="159" t="s">
        <v>140</v>
      </c>
      <c r="C10" s="242"/>
      <c r="D10" s="227"/>
      <c r="E10" s="149"/>
      <c r="F10" s="161" t="str">
        <f t="shared" si="0"/>
        <v/>
      </c>
      <c r="G10" s="243"/>
      <c r="H10" s="229"/>
      <c r="I10" s="149"/>
      <c r="J10" s="161" t="str">
        <f t="shared" si="1"/>
        <v/>
      </c>
      <c r="K10" s="237"/>
      <c r="L10" s="240"/>
      <c r="M10" s="150">
        <v>250</v>
      </c>
      <c r="N10" s="150">
        <f t="shared" si="2"/>
        <v>345</v>
      </c>
    </row>
    <row r="11" spans="1:14" ht="25.5" x14ac:dyDescent="0.25">
      <c r="A11" s="163" t="s">
        <v>157</v>
      </c>
      <c r="B11" s="159" t="s">
        <v>141</v>
      </c>
      <c r="C11" s="242"/>
      <c r="D11" s="227"/>
      <c r="E11" s="149"/>
      <c r="F11" s="161" t="str">
        <f t="shared" si="0"/>
        <v/>
      </c>
      <c r="G11" s="243"/>
      <c r="H11" s="229"/>
      <c r="I11" s="149"/>
      <c r="J11" s="161" t="str">
        <f t="shared" si="1"/>
        <v/>
      </c>
      <c r="K11" s="238"/>
      <c r="L11" s="241"/>
      <c r="M11" s="150">
        <v>305</v>
      </c>
      <c r="N11" s="150">
        <f>M11*1.38</f>
        <v>420.9</v>
      </c>
    </row>
    <row r="12" spans="1:14" ht="55.5" customHeight="1" x14ac:dyDescent="0.25">
      <c r="A12" s="163" t="s">
        <v>126</v>
      </c>
      <c r="B12" s="159" t="s">
        <v>142</v>
      </c>
      <c r="C12" s="159" t="s">
        <v>143</v>
      </c>
      <c r="D12" s="227" t="s">
        <v>144</v>
      </c>
      <c r="E12" s="149"/>
      <c r="F12" s="161" t="str">
        <f t="shared" si="0"/>
        <v/>
      </c>
      <c r="G12" s="161">
        <f>'Rozpočet projektu tabuľka'!H17</f>
        <v>0</v>
      </c>
      <c r="H12" s="162" t="str">
        <f t="shared" ref="H12:H13" si="3">IF(F12="","",IF(F12&gt;=G12,"OK","Prekročenie benchmarku"))</f>
        <v/>
      </c>
      <c r="I12" s="149"/>
      <c r="J12" s="161" t="str">
        <f t="shared" si="1"/>
        <v/>
      </c>
      <c r="K12" s="161">
        <f t="shared" ref="K12:K13" si="4">G12</f>
        <v>0</v>
      </c>
      <c r="L12" s="173" t="str">
        <f t="shared" ref="L12:L13" si="5">IF(J12="","",IF(J12&gt;=K12,"OK","Prekročenie finančného limitu"))</f>
        <v/>
      </c>
      <c r="M12" s="150">
        <v>550</v>
      </c>
      <c r="N12" s="150">
        <v>700</v>
      </c>
    </row>
    <row r="13" spans="1:14" ht="24" customHeight="1" thickBot="1" x14ac:dyDescent="0.3">
      <c r="A13" s="164" t="s">
        <v>149</v>
      </c>
      <c r="B13" s="165" t="s">
        <v>150</v>
      </c>
      <c r="C13" s="165" t="s">
        <v>151</v>
      </c>
      <c r="D13" s="228"/>
      <c r="E13" s="166"/>
      <c r="F13" s="167" t="str">
        <f t="shared" si="0"/>
        <v/>
      </c>
      <c r="G13" s="167">
        <f>'Rozpočet projektu tabuľka'!H18</f>
        <v>0</v>
      </c>
      <c r="H13" s="168" t="str">
        <f t="shared" si="3"/>
        <v/>
      </c>
      <c r="I13" s="169"/>
      <c r="J13" s="167" t="str">
        <f t="shared" si="1"/>
        <v/>
      </c>
      <c r="K13" s="167">
        <f t="shared" si="4"/>
        <v>0</v>
      </c>
      <c r="L13" s="174" t="str">
        <f t="shared" si="5"/>
        <v/>
      </c>
      <c r="M13" s="150">
        <v>440</v>
      </c>
      <c r="N13" s="150">
        <v>660</v>
      </c>
    </row>
    <row r="14" spans="1:14" ht="24" customHeight="1" x14ac:dyDescent="0.25">
      <c r="A14" s="151" t="s">
        <v>145</v>
      </c>
      <c r="E14" s="152"/>
    </row>
    <row r="15" spans="1:14" x14ac:dyDescent="0.25">
      <c r="A15" s="153"/>
      <c r="B15" s="154"/>
      <c r="C15" s="154"/>
      <c r="D15" s="154"/>
      <c r="E15" s="152"/>
    </row>
    <row r="16" spans="1:14" x14ac:dyDescent="0.25">
      <c r="E16" s="152"/>
    </row>
    <row r="17" spans="5:6" x14ac:dyDescent="0.25">
      <c r="E17" s="152"/>
      <c r="F17" s="155"/>
    </row>
    <row r="18" spans="5:6" x14ac:dyDescent="0.25">
      <c r="E18" s="152"/>
    </row>
    <row r="19" spans="5:6" x14ac:dyDescent="0.25">
      <c r="E19" s="152"/>
    </row>
    <row r="20" spans="5:6" x14ac:dyDescent="0.25">
      <c r="E20" s="152"/>
    </row>
    <row r="21" spans="5:6" x14ac:dyDescent="0.25">
      <c r="E21" s="152"/>
    </row>
    <row r="22" spans="5:6" x14ac:dyDescent="0.25">
      <c r="E22" s="152"/>
    </row>
    <row r="23" spans="5:6" x14ac:dyDescent="0.25">
      <c r="E23" s="152"/>
    </row>
    <row r="24" spans="5:6" ht="15" customHeight="1" x14ac:dyDescent="0.25">
      <c r="E24" s="156"/>
    </row>
    <row r="25" spans="5:6" x14ac:dyDescent="0.25">
      <c r="E25" s="156"/>
    </row>
    <row r="26" spans="5:6" x14ac:dyDescent="0.25">
      <c r="E26" s="156"/>
    </row>
    <row r="27" spans="5:6" x14ac:dyDescent="0.25">
      <c r="E27" s="156"/>
    </row>
    <row r="28" spans="5:6" x14ac:dyDescent="0.25">
      <c r="E28" s="156"/>
    </row>
    <row r="29" spans="5:6" x14ac:dyDescent="0.25">
      <c r="E29" s="156"/>
    </row>
    <row r="30" spans="5:6" x14ac:dyDescent="0.25">
      <c r="E30" s="156"/>
    </row>
    <row r="31" spans="5:6" x14ac:dyDescent="0.25">
      <c r="E31" s="156"/>
    </row>
    <row r="32" spans="5:6" x14ac:dyDescent="0.25">
      <c r="E32" s="157"/>
    </row>
    <row r="33" spans="5:5" x14ac:dyDescent="0.25">
      <c r="E33" s="157"/>
    </row>
    <row r="34" spans="5:5" x14ac:dyDescent="0.25">
      <c r="E34" s="157"/>
    </row>
    <row r="35" spans="5:5" x14ac:dyDescent="0.25">
      <c r="E35" s="157"/>
    </row>
    <row r="36" spans="5:5" x14ac:dyDescent="0.25">
      <c r="E36" s="157"/>
    </row>
  </sheetData>
  <sheetProtection algorithmName="SHA-512" hashValue="A5Ws4UJWqqlHIPZKrvUVUdwNuFEkTNTVxveaGDF/JCAvP0kMMmfmXHRnXje92H2tFpj3ETiZKOxRhc2ucQRudg==" saltValue="Cn+5kc/CRY7KnUi0F1iXyg==" spinCount="100000" sheet="1" objects="1" scenarios="1"/>
  <mergeCells count="16">
    <mergeCell ref="D12:D13"/>
    <mergeCell ref="H8:H11"/>
    <mergeCell ref="I4:L4"/>
    <mergeCell ref="A4:A5"/>
    <mergeCell ref="B4:B5"/>
    <mergeCell ref="C4:C5"/>
    <mergeCell ref="D4:D5"/>
    <mergeCell ref="E4:E5"/>
    <mergeCell ref="F4:F5"/>
    <mergeCell ref="G4:G5"/>
    <mergeCell ref="H4:H5"/>
    <mergeCell ref="K8:K11"/>
    <mergeCell ref="L8:L11"/>
    <mergeCell ref="D8:D11"/>
    <mergeCell ref="C8:C11"/>
    <mergeCell ref="G8:G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view="pageBreakPreview" zoomScaleNormal="50" zoomScaleSheetLayoutView="100" workbookViewId="0">
      <selection activeCell="G15" sqref="G15"/>
    </sheetView>
  </sheetViews>
  <sheetFormatPr defaultColWidth="9.140625" defaultRowHeight="15" x14ac:dyDescent="0.25"/>
  <cols>
    <col min="1" max="1" width="1.85546875" style="9" customWidth="1"/>
    <col min="2" max="2" width="11.28515625" style="9" customWidth="1"/>
    <col min="3" max="3" width="12.7109375" style="9" customWidth="1"/>
    <col min="4" max="4" width="6.7109375" style="9" customWidth="1"/>
    <col min="5" max="5" width="9.140625" style="9"/>
    <col min="6" max="6" width="13.28515625" style="9" customWidth="1"/>
    <col min="7" max="7" width="20" style="9" customWidth="1"/>
    <col min="8" max="8" width="10.42578125" style="9" customWidth="1"/>
    <col min="9" max="9" width="36.5703125" style="9" customWidth="1"/>
    <col min="10" max="10" width="24" style="9" customWidth="1"/>
    <col min="11" max="16384" width="9.140625" style="9"/>
  </cols>
  <sheetData>
    <row r="1" spans="1:10" ht="8.25" customHeight="1" x14ac:dyDescent="0.25">
      <c r="A1" s="10"/>
      <c r="B1" s="11"/>
      <c r="C1" s="11"/>
      <c r="D1" s="11"/>
      <c r="E1" s="11"/>
      <c r="F1" s="11"/>
      <c r="G1" s="11"/>
      <c r="H1" s="11"/>
      <c r="I1" s="11"/>
      <c r="J1" s="12"/>
    </row>
    <row r="2" spans="1:10" ht="22.5" customHeight="1" x14ac:dyDescent="0.25">
      <c r="A2" s="13"/>
      <c r="B2" s="16" t="s">
        <v>71</v>
      </c>
      <c r="C2" s="15"/>
      <c r="D2" s="15"/>
      <c r="E2" s="15"/>
      <c r="F2" s="15"/>
      <c r="G2" s="15"/>
      <c r="H2" s="15"/>
      <c r="I2" s="15"/>
      <c r="J2" s="14"/>
    </row>
    <row r="3" spans="1:10" x14ac:dyDescent="0.25">
      <c r="A3" s="13"/>
      <c r="B3" s="15" t="s">
        <v>39</v>
      </c>
      <c r="C3" s="15"/>
      <c r="D3" s="15"/>
      <c r="E3" s="15"/>
      <c r="F3" s="15"/>
      <c r="G3" s="15"/>
      <c r="H3" s="15"/>
      <c r="I3" s="15"/>
      <c r="J3" s="14"/>
    </row>
    <row r="4" spans="1:10" ht="19.5" customHeight="1" x14ac:dyDescent="0.25">
      <c r="A4" s="13"/>
      <c r="B4" s="244" t="s">
        <v>1</v>
      </c>
      <c r="C4" s="245"/>
      <c r="D4" s="246"/>
      <c r="E4" s="247"/>
      <c r="F4" s="247"/>
      <c r="G4" s="247"/>
      <c r="H4" s="247"/>
      <c r="I4" s="248"/>
      <c r="J4" s="14"/>
    </row>
    <row r="5" spans="1:10" ht="19.5" customHeight="1" x14ac:dyDescent="0.25">
      <c r="A5" s="13"/>
      <c r="B5" s="249" t="s">
        <v>2</v>
      </c>
      <c r="C5" s="250"/>
      <c r="D5" s="246"/>
      <c r="E5" s="247"/>
      <c r="F5" s="247"/>
      <c r="G5" s="247"/>
      <c r="H5" s="247"/>
      <c r="I5" s="248"/>
      <c r="J5" s="14"/>
    </row>
    <row r="6" spans="1:10" x14ac:dyDescent="0.25">
      <c r="A6" s="13"/>
      <c r="B6" s="15"/>
      <c r="C6" s="15"/>
      <c r="D6" s="15"/>
      <c r="E6" s="15"/>
      <c r="F6" s="15"/>
      <c r="G6" s="15"/>
      <c r="H6" s="15"/>
      <c r="I6" s="15"/>
      <c r="J6" s="14"/>
    </row>
    <row r="7" spans="1:10" x14ac:dyDescent="0.25">
      <c r="A7" s="13"/>
      <c r="B7" s="256" t="s">
        <v>91</v>
      </c>
      <c r="C7" s="257"/>
      <c r="D7" s="253"/>
      <c r="E7" s="254"/>
      <c r="F7" s="254"/>
      <c r="G7" s="254"/>
      <c r="H7" s="254"/>
      <c r="I7" s="255"/>
      <c r="J7" s="14"/>
    </row>
    <row r="8" spans="1:10" ht="30.75" customHeight="1" x14ac:dyDescent="0.25">
      <c r="A8" s="17"/>
      <c r="B8" s="251" t="s">
        <v>92</v>
      </c>
      <c r="C8" s="252"/>
      <c r="D8" s="253"/>
      <c r="E8" s="254"/>
      <c r="F8" s="254"/>
      <c r="G8" s="254"/>
      <c r="H8" s="254"/>
      <c r="I8" s="255"/>
      <c r="J8" s="18"/>
    </row>
    <row r="9" spans="1:10" ht="12.75" customHeight="1" x14ac:dyDescent="0.25">
      <c r="A9" s="17"/>
      <c r="B9" s="19"/>
      <c r="C9" s="19"/>
      <c r="D9" s="19"/>
      <c r="E9" s="19"/>
      <c r="F9" s="19"/>
      <c r="G9" s="19"/>
      <c r="H9" s="19"/>
      <c r="I9" s="19"/>
      <c r="J9" s="18"/>
    </row>
    <row r="10" spans="1:10" ht="19.5" customHeight="1" x14ac:dyDescent="0.25">
      <c r="A10" s="17"/>
      <c r="B10" s="26" t="s">
        <v>40</v>
      </c>
      <c r="C10" s="26"/>
      <c r="D10" s="20"/>
      <c r="E10" s="19"/>
      <c r="F10" s="19"/>
      <c r="G10" s="19"/>
      <c r="H10" s="19"/>
      <c r="I10" s="19"/>
      <c r="J10" s="18"/>
    </row>
    <row r="11" spans="1:10" ht="15" customHeight="1" x14ac:dyDescent="0.25">
      <c r="A11" s="17"/>
      <c r="B11" s="258" t="s">
        <v>34</v>
      </c>
      <c r="C11" s="258" t="s">
        <v>41</v>
      </c>
      <c r="D11" s="258"/>
      <c r="E11" s="258"/>
      <c r="F11" s="258" t="s">
        <v>42</v>
      </c>
      <c r="G11" s="258"/>
      <c r="H11" s="259" t="s">
        <v>43</v>
      </c>
      <c r="I11" s="261" t="s">
        <v>44</v>
      </c>
      <c r="J11" s="263" t="s">
        <v>45</v>
      </c>
    </row>
    <row r="12" spans="1:10" x14ac:dyDescent="0.25">
      <c r="A12" s="17"/>
      <c r="B12" s="258"/>
      <c r="C12" s="258"/>
      <c r="D12" s="258"/>
      <c r="E12" s="258"/>
      <c r="F12" s="27" t="s">
        <v>46</v>
      </c>
      <c r="G12" s="27" t="s">
        <v>47</v>
      </c>
      <c r="H12" s="260"/>
      <c r="I12" s="261"/>
      <c r="J12" s="263"/>
    </row>
    <row r="13" spans="1:10" s="30" customFormat="1" x14ac:dyDescent="0.25">
      <c r="A13" s="31"/>
      <c r="B13" s="32" t="s">
        <v>8</v>
      </c>
      <c r="C13" s="264"/>
      <c r="D13" s="265"/>
      <c r="E13" s="266"/>
      <c r="F13" s="21"/>
      <c r="G13" s="33">
        <f>ROUND(F13*1.2,2)</f>
        <v>0</v>
      </c>
      <c r="H13" s="33"/>
      <c r="I13" s="35"/>
      <c r="J13" s="34"/>
    </row>
    <row r="14" spans="1:10" s="30" customFormat="1" x14ac:dyDescent="0.25">
      <c r="A14" s="31"/>
      <c r="B14" s="32" t="s">
        <v>9</v>
      </c>
      <c r="C14" s="267"/>
      <c r="D14" s="267"/>
      <c r="E14" s="268"/>
      <c r="F14" s="21"/>
      <c r="G14" s="33">
        <f t="shared" ref="G14:G15" si="0">ROUND(F14*1.2,2)</f>
        <v>0</v>
      </c>
      <c r="H14" s="33"/>
      <c r="I14" s="35"/>
      <c r="J14" s="34"/>
    </row>
    <row r="15" spans="1:10" s="30" customFormat="1" ht="15" customHeight="1" x14ac:dyDescent="0.25">
      <c r="A15" s="31"/>
      <c r="B15" s="32" t="s">
        <v>10</v>
      </c>
      <c r="C15" s="268"/>
      <c r="D15" s="269"/>
      <c r="E15" s="269"/>
      <c r="F15" s="21"/>
      <c r="G15" s="33">
        <f t="shared" si="0"/>
        <v>0</v>
      </c>
      <c r="H15" s="33"/>
      <c r="I15" s="35"/>
      <c r="J15" s="34"/>
    </row>
    <row r="16" spans="1:10" x14ac:dyDescent="0.25">
      <c r="A16" s="17"/>
      <c r="B16" s="19"/>
      <c r="C16" s="19"/>
      <c r="D16" s="262" t="s">
        <v>84</v>
      </c>
      <c r="E16" s="262"/>
      <c r="F16" s="28"/>
      <c r="G16" s="29">
        <f>AVERAGE(G13:G15)</f>
        <v>0</v>
      </c>
      <c r="H16" s="19"/>
      <c r="I16" s="19"/>
      <c r="J16" s="18"/>
    </row>
    <row r="17" spans="1:11" ht="26.25" customHeight="1" x14ac:dyDescent="0.25">
      <c r="A17" s="17"/>
      <c r="B17" s="22" t="s">
        <v>48</v>
      </c>
      <c r="C17" s="19"/>
      <c r="D17" s="19"/>
      <c r="E17" s="19"/>
      <c r="F17" s="19"/>
      <c r="G17" s="19"/>
      <c r="H17" s="19"/>
      <c r="I17" s="19"/>
      <c r="J17" s="18"/>
    </row>
    <row r="18" spans="1:11" ht="9" customHeight="1" x14ac:dyDescent="0.25">
      <c r="A18" s="17"/>
      <c r="B18" s="19"/>
      <c r="C18" s="19"/>
      <c r="D18" s="19"/>
      <c r="E18" s="19"/>
      <c r="F18" s="19"/>
      <c r="G18" s="19"/>
      <c r="H18" s="19"/>
      <c r="I18" s="19"/>
      <c r="J18" s="18"/>
    </row>
    <row r="19" spans="1:11" ht="19.5" customHeight="1" x14ac:dyDescent="0.25">
      <c r="A19" s="17"/>
      <c r="B19" s="274" t="s">
        <v>49</v>
      </c>
      <c r="C19" s="274"/>
      <c r="D19" s="275" t="s">
        <v>39</v>
      </c>
      <c r="E19" s="276"/>
      <c r="F19" s="276"/>
      <c r="G19" s="276"/>
      <c r="H19" s="276"/>
      <c r="I19" s="277"/>
      <c r="J19" s="18"/>
    </row>
    <row r="20" spans="1:11" ht="30.75" customHeight="1" x14ac:dyDescent="0.25">
      <c r="A20" s="17"/>
      <c r="B20" s="274" t="s">
        <v>94</v>
      </c>
      <c r="C20" s="274"/>
      <c r="D20" s="278" t="s">
        <v>93</v>
      </c>
      <c r="E20" s="278"/>
      <c r="F20" s="278"/>
      <c r="G20" s="278"/>
      <c r="H20" s="278"/>
      <c r="I20" s="278"/>
      <c r="J20" s="18"/>
    </row>
    <row r="21" spans="1:11" ht="18.75" customHeight="1" x14ac:dyDescent="0.25">
      <c r="A21" s="17"/>
      <c r="B21" s="19"/>
      <c r="C21" s="19"/>
      <c r="D21" s="19"/>
      <c r="E21" s="19"/>
      <c r="F21" s="19"/>
      <c r="G21" s="19"/>
      <c r="H21" s="19"/>
      <c r="I21" s="19"/>
      <c r="J21" s="18"/>
    </row>
    <row r="22" spans="1:11" x14ac:dyDescent="0.25">
      <c r="A22" s="17"/>
      <c r="B22" s="19"/>
      <c r="C22" s="19"/>
      <c r="D22" s="19"/>
      <c r="E22" s="19"/>
      <c r="F22" s="19"/>
      <c r="G22" s="19"/>
      <c r="H22" s="19"/>
      <c r="I22" s="19"/>
      <c r="J22" s="18"/>
    </row>
    <row r="23" spans="1:11" x14ac:dyDescent="0.25">
      <c r="A23" s="17"/>
      <c r="B23" s="23" t="s">
        <v>50</v>
      </c>
      <c r="C23" s="23"/>
      <c r="D23" s="23"/>
      <c r="E23" s="23"/>
      <c r="F23" s="19"/>
      <c r="G23" s="279" t="s">
        <v>51</v>
      </c>
      <c r="H23" s="279"/>
      <c r="I23" s="279"/>
      <c r="J23" s="18"/>
    </row>
    <row r="24" spans="1:11" x14ac:dyDescent="0.25">
      <c r="A24" s="17"/>
      <c r="B24" s="19"/>
      <c r="C24" s="19"/>
      <c r="D24" s="19"/>
      <c r="E24" s="19"/>
      <c r="F24" s="19"/>
      <c r="G24" s="279" t="s">
        <v>52</v>
      </c>
      <c r="H24" s="279"/>
      <c r="I24" s="279"/>
      <c r="J24" s="18"/>
    </row>
    <row r="25" spans="1:11" ht="44.25" customHeight="1" x14ac:dyDescent="0.25">
      <c r="A25" s="17"/>
      <c r="B25" s="19"/>
      <c r="C25" s="19"/>
      <c r="D25" s="19"/>
      <c r="E25" s="19"/>
      <c r="F25" s="19"/>
      <c r="G25" s="19"/>
      <c r="H25" s="19"/>
      <c r="I25" s="19"/>
      <c r="J25" s="18"/>
    </row>
    <row r="26" spans="1:11" ht="294.75" customHeight="1" x14ac:dyDescent="0.25">
      <c r="A26" s="17"/>
      <c r="B26" s="270" t="s">
        <v>95</v>
      </c>
      <c r="C26" s="270"/>
      <c r="D26" s="270"/>
      <c r="E26" s="270"/>
      <c r="F26" s="270"/>
      <c r="G26" s="270"/>
      <c r="H26" s="270"/>
      <c r="I26" s="270"/>
      <c r="J26" s="271"/>
    </row>
    <row r="27" spans="1:11" ht="57" customHeight="1" thickBot="1" x14ac:dyDescent="0.3">
      <c r="A27" s="24"/>
      <c r="B27" s="272" t="s">
        <v>96</v>
      </c>
      <c r="C27" s="272"/>
      <c r="D27" s="272"/>
      <c r="E27" s="272"/>
      <c r="F27" s="272"/>
      <c r="G27" s="272"/>
      <c r="H27" s="272"/>
      <c r="I27" s="272"/>
      <c r="J27" s="273"/>
      <c r="K27" s="25"/>
    </row>
  </sheetData>
  <sheetProtection formatRows="0" selectLockedCells="1"/>
  <sortState ref="G19:G24">
    <sortCondition ref="G19"/>
  </sortState>
  <mergeCells count="26">
    <mergeCell ref="B26:J26"/>
    <mergeCell ref="B27:J27"/>
    <mergeCell ref="B19:C19"/>
    <mergeCell ref="D19:I19"/>
    <mergeCell ref="B20:C20"/>
    <mergeCell ref="D20:I20"/>
    <mergeCell ref="G23:I23"/>
    <mergeCell ref="G24:I24"/>
    <mergeCell ref="D16:E16"/>
    <mergeCell ref="J11:J12"/>
    <mergeCell ref="C13:E13"/>
    <mergeCell ref="C14:E14"/>
    <mergeCell ref="C15:E15"/>
    <mergeCell ref="B11:B12"/>
    <mergeCell ref="C11:E12"/>
    <mergeCell ref="F11:G11"/>
    <mergeCell ref="H11:H12"/>
    <mergeCell ref="I11:I12"/>
    <mergeCell ref="B4:C4"/>
    <mergeCell ref="D4:I4"/>
    <mergeCell ref="B5:C5"/>
    <mergeCell ref="D5:I5"/>
    <mergeCell ref="B8:C8"/>
    <mergeCell ref="D8:I8"/>
    <mergeCell ref="B7:C7"/>
    <mergeCell ref="D7:I7"/>
  </mergeCells>
  <dataValidations count="1">
    <dataValidation type="list" allowBlank="1" showInputMessage="1" showErrorMessage="1" sqref="I13:I15">
      <formula1>prieskum</formula1>
    </dataValidation>
  </dataValidations>
  <pageMargins left="0.70866141732283472" right="0.70866141732283472" top="1.1417322834645669" bottom="0.74803149606299213" header="0.31496062992125984" footer="0.31496062992125984"/>
  <pageSetup scale="61"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workbookViewId="0">
      <selection activeCell="M19" sqref="M19"/>
    </sheetView>
  </sheetViews>
  <sheetFormatPr defaultRowHeight="15" x14ac:dyDescent="0.25"/>
  <cols>
    <col min="1" max="1" width="2.7109375" customWidth="1"/>
    <col min="6" max="7" width="12.5703125" customWidth="1"/>
    <col min="8" max="8" width="12" customWidth="1"/>
    <col min="9" max="9" width="33.85546875" customWidth="1"/>
    <col min="10" max="10" width="21" customWidth="1"/>
    <col min="11" max="11" width="22" customWidth="1"/>
    <col min="12" max="12" width="17.140625" customWidth="1"/>
    <col min="13" max="13" width="29.140625" customWidth="1"/>
    <col min="14" max="14" width="18.7109375" customWidth="1"/>
  </cols>
  <sheetData>
    <row r="1" spans="2:14" ht="27" customHeight="1" thickBot="1" x14ac:dyDescent="0.3">
      <c r="B1" s="198" t="s">
        <v>121</v>
      </c>
      <c r="C1" s="199"/>
      <c r="D1" s="199"/>
      <c r="E1" s="199"/>
      <c r="F1" s="199"/>
      <c r="G1" s="199"/>
      <c r="H1" s="200"/>
      <c r="I1" s="102"/>
      <c r="J1" s="102"/>
    </row>
    <row r="2" spans="2:14" ht="27.75" customHeight="1" x14ac:dyDescent="0.25">
      <c r="B2" s="283" t="s">
        <v>4</v>
      </c>
      <c r="C2" s="284"/>
      <c r="D2" s="284"/>
      <c r="E2" s="285"/>
      <c r="F2" s="281" t="s">
        <v>90</v>
      </c>
      <c r="G2" s="282"/>
      <c r="H2" s="289" t="s">
        <v>88</v>
      </c>
    </row>
    <row r="3" spans="2:14" ht="30" customHeight="1" x14ac:dyDescent="0.25">
      <c r="B3" s="286"/>
      <c r="C3" s="287"/>
      <c r="D3" s="287"/>
      <c r="E3" s="288"/>
      <c r="F3" s="133" t="s">
        <v>99</v>
      </c>
      <c r="G3" s="132" t="s">
        <v>89</v>
      </c>
      <c r="H3" s="290"/>
    </row>
    <row r="4" spans="2:14" x14ac:dyDescent="0.25">
      <c r="B4" s="280" t="s">
        <v>85</v>
      </c>
      <c r="C4" s="207"/>
      <c r="D4" s="207"/>
      <c r="E4" s="207"/>
      <c r="F4" s="59">
        <f>'Rozpočet projektu tabuľka'!H11</f>
        <v>0</v>
      </c>
      <c r="G4" s="59">
        <f>'Rozpočet projektu tabuľka'!$H$32+'Rozpočet projektu tabuľka'!$H$39</f>
        <v>0</v>
      </c>
      <c r="H4" s="103">
        <f>F4+G4</f>
        <v>0</v>
      </c>
    </row>
    <row r="5" spans="2:14" ht="20.25" customHeight="1" x14ac:dyDescent="0.25">
      <c r="B5" s="280" t="s">
        <v>86</v>
      </c>
      <c r="C5" s="207"/>
      <c r="D5" s="207"/>
      <c r="E5" s="207"/>
      <c r="F5" s="59">
        <f>'Rozpočet projektu tabuľka'!H12</f>
        <v>0</v>
      </c>
      <c r="G5" s="59">
        <f>'Rozpočet projektu tabuľka'!$H$32+'Rozpočet projektu tabuľka'!$H$39</f>
        <v>0</v>
      </c>
      <c r="H5" s="103">
        <f t="shared" ref="H5:H11" si="0">F5+G5</f>
        <v>0</v>
      </c>
    </row>
    <row r="6" spans="2:14" x14ac:dyDescent="0.25">
      <c r="B6" s="280" t="s">
        <v>154</v>
      </c>
      <c r="C6" s="207"/>
      <c r="D6" s="207"/>
      <c r="E6" s="207"/>
      <c r="F6" s="189">
        <f>SUM('Rozpočet projektu tabuľka'!H13:H16)</f>
        <v>0</v>
      </c>
      <c r="G6" s="59">
        <f>'Rozpočet projektu tabuľka'!$H$32+'Rozpočet projektu tabuľka'!$H$39</f>
        <v>0</v>
      </c>
      <c r="H6" s="103">
        <f>F6+G6</f>
        <v>0</v>
      </c>
    </row>
    <row r="7" spans="2:14" x14ac:dyDescent="0.25">
      <c r="B7" s="280" t="s">
        <v>155</v>
      </c>
      <c r="C7" s="207"/>
      <c r="D7" s="207"/>
      <c r="E7" s="207"/>
      <c r="F7" s="190"/>
      <c r="G7" s="59">
        <f>'Rozpočet projektu tabuľka'!$H$32+'Rozpočet projektu tabuľka'!$H$39</f>
        <v>0</v>
      </c>
      <c r="H7" s="103">
        <f>F6+G7</f>
        <v>0</v>
      </c>
    </row>
    <row r="8" spans="2:14" x14ac:dyDescent="0.25">
      <c r="B8" s="280" t="s">
        <v>156</v>
      </c>
      <c r="C8" s="207"/>
      <c r="D8" s="207"/>
      <c r="E8" s="207"/>
      <c r="F8" s="190"/>
      <c r="G8" s="59">
        <f>'Rozpočet projektu tabuľka'!$H$32+'Rozpočet projektu tabuľka'!$H$39</f>
        <v>0</v>
      </c>
      <c r="H8" s="103">
        <f>F6+G8</f>
        <v>0</v>
      </c>
    </row>
    <row r="9" spans="2:14" x14ac:dyDescent="0.25">
      <c r="B9" s="280" t="s">
        <v>157</v>
      </c>
      <c r="C9" s="207"/>
      <c r="D9" s="207"/>
      <c r="E9" s="207"/>
      <c r="F9" s="191"/>
      <c r="G9" s="59">
        <f>'Rozpočet projektu tabuľka'!$H$32+'Rozpočet projektu tabuľka'!$H$39</f>
        <v>0</v>
      </c>
      <c r="H9" s="103">
        <f>F6+G9</f>
        <v>0</v>
      </c>
    </row>
    <row r="10" spans="2:14" x14ac:dyDescent="0.25">
      <c r="B10" s="280" t="s">
        <v>126</v>
      </c>
      <c r="C10" s="207"/>
      <c r="D10" s="207"/>
      <c r="E10" s="207"/>
      <c r="F10" s="59">
        <f>'Rozpočet projektu tabuľka'!H17</f>
        <v>0</v>
      </c>
      <c r="G10" s="59">
        <f>'Rozpočet projektu tabuľka'!$H$32+'Rozpočet projektu tabuľka'!$H$39</f>
        <v>0</v>
      </c>
      <c r="H10" s="103">
        <f t="shared" si="0"/>
        <v>0</v>
      </c>
    </row>
    <row r="11" spans="2:14" ht="15.75" thickBot="1" x14ac:dyDescent="0.3">
      <c r="B11" s="291" t="s">
        <v>130</v>
      </c>
      <c r="C11" s="292"/>
      <c r="D11" s="292"/>
      <c r="E11" s="292"/>
      <c r="F11" s="105">
        <f>'Rozpočet projektu tabuľka'!H18</f>
        <v>0</v>
      </c>
      <c r="G11" s="105">
        <f>'Rozpočet projektu tabuľka'!$H$32+'Rozpočet projektu tabuľka'!$H$39</f>
        <v>0</v>
      </c>
      <c r="H11" s="104">
        <f t="shared" si="0"/>
        <v>0</v>
      </c>
    </row>
    <row r="12" spans="2:14" x14ac:dyDescent="0.25">
      <c r="C12" s="134"/>
      <c r="D12" s="134"/>
      <c r="E12" s="134"/>
      <c r="F12" s="135"/>
      <c r="G12" s="135"/>
      <c r="H12" s="136"/>
    </row>
    <row r="13" spans="2:14" ht="15.75" thickBot="1" x14ac:dyDescent="0.3"/>
    <row r="14" spans="2:14" x14ac:dyDescent="0.25">
      <c r="I14" s="295" t="s">
        <v>121</v>
      </c>
      <c r="J14" s="296"/>
      <c r="K14" s="296"/>
      <c r="L14" s="296"/>
      <c r="M14" s="296"/>
      <c r="N14" s="297"/>
    </row>
    <row r="15" spans="2:14" ht="15" customHeight="1" x14ac:dyDescent="0.25">
      <c r="I15" s="298" t="s">
        <v>4</v>
      </c>
      <c r="J15" s="300" t="s">
        <v>122</v>
      </c>
      <c r="K15" s="300"/>
      <c r="L15" s="300"/>
      <c r="M15" s="300"/>
      <c r="N15" s="301" t="s">
        <v>123</v>
      </c>
    </row>
    <row r="16" spans="2:14" ht="15" customHeight="1" x14ac:dyDescent="0.25">
      <c r="I16" s="298"/>
      <c r="J16" s="293" t="s">
        <v>99</v>
      </c>
      <c r="K16" s="216" t="s">
        <v>89</v>
      </c>
      <c r="L16" s="216"/>
      <c r="M16" s="216"/>
      <c r="N16" s="301"/>
    </row>
    <row r="17" spans="7:14" ht="45" customHeight="1" thickBot="1" x14ac:dyDescent="0.3">
      <c r="G17" s="123"/>
      <c r="H17" s="123"/>
      <c r="I17" s="299"/>
      <c r="J17" s="294"/>
      <c r="K17" s="142" t="s">
        <v>111</v>
      </c>
      <c r="L17" s="142" t="s">
        <v>112</v>
      </c>
      <c r="M17" s="142" t="s">
        <v>113</v>
      </c>
      <c r="N17" s="302"/>
    </row>
    <row r="18" spans="7:14" ht="15" customHeight="1" x14ac:dyDescent="0.25">
      <c r="I18" s="139" t="s">
        <v>85</v>
      </c>
      <c r="J18" s="140">
        <f>'Rozpočet projektu tabuľka'!H11</f>
        <v>0</v>
      </c>
      <c r="K18" s="140">
        <f>'Rozpočet projektu tabuľka'!$H$29+'Rozpočet projektu tabuľka'!$H$36</f>
        <v>0</v>
      </c>
      <c r="L18" s="140">
        <f>'Rozpočet projektu tabuľka'!$H$30+'Rozpočet projektu tabuľka'!$H$37</f>
        <v>0</v>
      </c>
      <c r="M18" s="140">
        <f>'Rozpočet projektu tabuľka'!$H$31+'Rozpočet projektu tabuľka'!$H$38</f>
        <v>0</v>
      </c>
      <c r="N18" s="141">
        <f>SUM(J18:M18)</f>
        <v>0</v>
      </c>
    </row>
    <row r="19" spans="7:14" ht="15" customHeight="1" x14ac:dyDescent="0.25">
      <c r="I19" s="128" t="s">
        <v>86</v>
      </c>
      <c r="J19" s="140">
        <f>'Rozpočet projektu tabuľka'!H12</f>
        <v>0</v>
      </c>
      <c r="K19" s="59">
        <f>'Rozpočet projektu tabuľka'!$H$29+'Rozpočet projektu tabuľka'!$H$36</f>
        <v>0</v>
      </c>
      <c r="L19" s="59">
        <f>'Rozpočet projektu tabuľka'!$H$30+'Rozpočet projektu tabuľka'!$H$37</f>
        <v>0</v>
      </c>
      <c r="M19" s="59">
        <f>'Rozpočet projektu tabuľka'!$H$31+'Rozpočet projektu tabuľka'!$H$38</f>
        <v>0</v>
      </c>
      <c r="N19" s="129">
        <f t="shared" ref="N19:N25" si="1">SUM(J19:M19)</f>
        <v>0</v>
      </c>
    </row>
    <row r="20" spans="7:14" ht="15" customHeight="1" x14ac:dyDescent="0.25">
      <c r="I20" s="130" t="s">
        <v>154</v>
      </c>
      <c r="J20" s="189">
        <f>SUM('Rozpočet projektu tabuľka'!H13:H16)</f>
        <v>0</v>
      </c>
      <c r="K20" s="59">
        <f>'Rozpočet projektu tabuľka'!$H$29+'Rozpočet projektu tabuľka'!$H$36</f>
        <v>0</v>
      </c>
      <c r="L20" s="59">
        <f>'Rozpočet projektu tabuľka'!$H$30+'Rozpočet projektu tabuľka'!$H$37</f>
        <v>0</v>
      </c>
      <c r="M20" s="59">
        <f>'Rozpočet projektu tabuľka'!$H$31+'Rozpočet projektu tabuľka'!$H$38</f>
        <v>0</v>
      </c>
      <c r="N20" s="129">
        <f>J20+K20+L20+M20</f>
        <v>0</v>
      </c>
    </row>
    <row r="21" spans="7:14" ht="15.75" customHeight="1" x14ac:dyDescent="0.25">
      <c r="I21" s="130" t="s">
        <v>155</v>
      </c>
      <c r="J21" s="190"/>
      <c r="K21" s="59">
        <f>'Rozpočet projektu tabuľka'!$H$29+'Rozpočet projektu tabuľka'!$H$36</f>
        <v>0</v>
      </c>
      <c r="L21" s="59">
        <f>'Rozpočet projektu tabuľka'!$H$30+'Rozpočet projektu tabuľka'!$H$37</f>
        <v>0</v>
      </c>
      <c r="M21" s="59">
        <f>'Rozpočet projektu tabuľka'!$H$31+'Rozpočet projektu tabuľka'!$H$38</f>
        <v>0</v>
      </c>
      <c r="N21" s="129">
        <f>J20+K21+L21+M21</f>
        <v>0</v>
      </c>
    </row>
    <row r="22" spans="7:14" x14ac:dyDescent="0.25">
      <c r="I22" s="137" t="s">
        <v>156</v>
      </c>
      <c r="J22" s="190"/>
      <c r="K22" s="59">
        <f>'Rozpočet projektu tabuľka'!$H$29+'Rozpočet projektu tabuľka'!$H$36</f>
        <v>0</v>
      </c>
      <c r="L22" s="59">
        <f>'Rozpočet projektu tabuľka'!$H$30+'Rozpočet projektu tabuľka'!$H$37</f>
        <v>0</v>
      </c>
      <c r="M22" s="59">
        <f>'Rozpočet projektu tabuľka'!$H$31+'Rozpočet projektu tabuľka'!$H$38</f>
        <v>0</v>
      </c>
      <c r="N22" s="129">
        <f>J20+K22+L22+M22</f>
        <v>0</v>
      </c>
    </row>
    <row r="23" spans="7:14" x14ac:dyDescent="0.25">
      <c r="I23" s="137" t="s">
        <v>157</v>
      </c>
      <c r="J23" s="191"/>
      <c r="K23" s="59">
        <f>'Rozpočet projektu tabuľka'!$H$29+'Rozpočet projektu tabuľka'!$H$36</f>
        <v>0</v>
      </c>
      <c r="L23" s="59">
        <f>'Rozpočet projektu tabuľka'!$H$30+'Rozpočet projektu tabuľka'!$H$37</f>
        <v>0</v>
      </c>
      <c r="M23" s="59">
        <f>'Rozpočet projektu tabuľka'!$H$31+'Rozpočet projektu tabuľka'!$H$38</f>
        <v>0</v>
      </c>
      <c r="N23" s="129">
        <f>J20+K23+L23+M23</f>
        <v>0</v>
      </c>
    </row>
    <row r="24" spans="7:14" x14ac:dyDescent="0.25">
      <c r="I24" s="137" t="s">
        <v>126</v>
      </c>
      <c r="J24" s="140">
        <f>'Rozpočet projektu tabuľka'!H17</f>
        <v>0</v>
      </c>
      <c r="K24" s="59">
        <f>'Rozpočet projektu tabuľka'!$H$29+'Rozpočet projektu tabuľka'!$H$36</f>
        <v>0</v>
      </c>
      <c r="L24" s="59">
        <f>'Rozpočet projektu tabuľka'!$H$30+'Rozpočet projektu tabuľka'!$H$37</f>
        <v>0</v>
      </c>
      <c r="M24" s="59">
        <f>'Rozpočet projektu tabuľka'!$H$31+'Rozpočet projektu tabuľka'!$H$38</f>
        <v>0</v>
      </c>
      <c r="N24" s="129">
        <f t="shared" si="1"/>
        <v>0</v>
      </c>
    </row>
    <row r="25" spans="7:14" ht="15.75" thickBot="1" x14ac:dyDescent="0.3">
      <c r="I25" s="138" t="s">
        <v>130</v>
      </c>
      <c r="J25" s="143">
        <f>'Rozpočet projektu tabuľka'!H18</f>
        <v>0</v>
      </c>
      <c r="K25" s="105">
        <f>'Rozpočet projektu tabuľka'!$H$29+'Rozpočet projektu tabuľka'!$H$36</f>
        <v>0</v>
      </c>
      <c r="L25" s="105">
        <f>'Rozpočet projektu tabuľka'!$H$30+'Rozpočet projektu tabuľka'!$H$37</f>
        <v>0</v>
      </c>
      <c r="M25" s="105">
        <f>'Rozpočet projektu tabuľka'!$H$31+'Rozpočet projektu tabuľka'!$H$38</f>
        <v>0</v>
      </c>
      <c r="N25" s="131">
        <f t="shared" si="1"/>
        <v>0</v>
      </c>
    </row>
  </sheetData>
  <mergeCells count="20">
    <mergeCell ref="K16:M16"/>
    <mergeCell ref="J16:J17"/>
    <mergeCell ref="I14:N14"/>
    <mergeCell ref="I15:I17"/>
    <mergeCell ref="J15:M15"/>
    <mergeCell ref="N15:N17"/>
    <mergeCell ref="J20:J23"/>
    <mergeCell ref="B1:H1"/>
    <mergeCell ref="B6:E6"/>
    <mergeCell ref="B7:E7"/>
    <mergeCell ref="B4:E4"/>
    <mergeCell ref="B5:E5"/>
    <mergeCell ref="F2:G2"/>
    <mergeCell ref="B2:E3"/>
    <mergeCell ref="H2:H3"/>
    <mergeCell ref="F6:F9"/>
    <mergeCell ref="B8:E8"/>
    <mergeCell ref="B9:E9"/>
    <mergeCell ref="B10:E10"/>
    <mergeCell ref="B11:E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view="pageBreakPreview" topLeftCell="C1" zoomScale="80" zoomScaleNormal="100" zoomScaleSheetLayoutView="80" workbookViewId="0">
      <selection activeCell="L16" sqref="L16"/>
    </sheetView>
  </sheetViews>
  <sheetFormatPr defaultRowHeight="15" x14ac:dyDescent="0.25"/>
  <cols>
    <col min="1" max="1" width="51" customWidth="1"/>
    <col min="2" max="2" width="48.5703125" customWidth="1"/>
    <col min="7" max="7" width="53.28515625" customWidth="1"/>
    <col min="8" max="8" width="18" customWidth="1"/>
    <col min="9" max="9" width="33.140625" customWidth="1"/>
    <col min="10" max="10" width="18" customWidth="1"/>
    <col min="12" max="12" width="115.42578125" customWidth="1"/>
  </cols>
  <sheetData>
    <row r="1" spans="1:12" x14ac:dyDescent="0.25">
      <c r="A1" s="5" t="s">
        <v>7</v>
      </c>
    </row>
    <row r="2" spans="1:12" s="7" customFormat="1" ht="29.25" customHeight="1" x14ac:dyDescent="0.25">
      <c r="A2" s="6" t="s">
        <v>22</v>
      </c>
      <c r="B2" s="7" t="s">
        <v>63</v>
      </c>
      <c r="L2" s="92"/>
    </row>
    <row r="3" spans="1:12" s="7" customFormat="1" ht="29.25" customHeight="1" x14ac:dyDescent="0.25">
      <c r="A3" s="6" t="s">
        <v>23</v>
      </c>
      <c r="B3" s="7" t="s">
        <v>64</v>
      </c>
      <c r="G3" s="303" t="s">
        <v>21</v>
      </c>
      <c r="H3" s="110" t="s">
        <v>8</v>
      </c>
      <c r="I3" s="92" t="s">
        <v>97</v>
      </c>
      <c r="K3" s="94" t="s">
        <v>8</v>
      </c>
      <c r="L3" s="92" t="s">
        <v>97</v>
      </c>
    </row>
    <row r="4" spans="1:12" s="7" customFormat="1" ht="29.25" customHeight="1" x14ac:dyDescent="0.25">
      <c r="A4" s="6" t="s">
        <v>24</v>
      </c>
      <c r="G4" s="303"/>
      <c r="H4" s="110" t="s">
        <v>10</v>
      </c>
      <c r="I4" s="95" t="s">
        <v>100</v>
      </c>
      <c r="K4" s="94" t="s">
        <v>9</v>
      </c>
      <c r="L4" s="92" t="s">
        <v>98</v>
      </c>
    </row>
    <row r="5" spans="1:12" s="7" customFormat="1" ht="27" customHeight="1" x14ac:dyDescent="0.25">
      <c r="A5" s="6" t="s">
        <v>25</v>
      </c>
      <c r="G5" s="118" t="s">
        <v>106</v>
      </c>
      <c r="H5" s="110" t="s">
        <v>10</v>
      </c>
      <c r="I5" s="95" t="s">
        <v>100</v>
      </c>
      <c r="K5" s="94" t="s">
        <v>10</v>
      </c>
      <c r="L5" s="92" t="s">
        <v>100</v>
      </c>
    </row>
    <row r="6" spans="1:12" s="7" customFormat="1" ht="27" customHeight="1" x14ac:dyDescent="0.25">
      <c r="A6" s="6" t="s">
        <v>26</v>
      </c>
      <c r="G6" s="303" t="s">
        <v>11</v>
      </c>
      <c r="H6" s="110" t="s">
        <v>9</v>
      </c>
      <c r="I6" s="92" t="s">
        <v>98</v>
      </c>
      <c r="K6" s="94" t="s">
        <v>77</v>
      </c>
      <c r="L6" s="93" t="s">
        <v>101</v>
      </c>
    </row>
    <row r="7" spans="1:12" ht="27" customHeight="1" x14ac:dyDescent="0.25">
      <c r="G7" s="303"/>
      <c r="H7" s="110" t="s">
        <v>10</v>
      </c>
      <c r="I7" s="92" t="s">
        <v>100</v>
      </c>
      <c r="K7" s="94" t="s">
        <v>109</v>
      </c>
      <c r="L7" s="93" t="s">
        <v>102</v>
      </c>
    </row>
    <row r="8" spans="1:12" ht="27" customHeight="1" x14ac:dyDescent="0.25">
      <c r="A8" s="5" t="s">
        <v>60</v>
      </c>
      <c r="G8" s="304" t="s">
        <v>12</v>
      </c>
      <c r="H8" s="110" t="s">
        <v>8</v>
      </c>
      <c r="I8" s="92" t="s">
        <v>97</v>
      </c>
      <c r="K8" s="94" t="s">
        <v>110</v>
      </c>
      <c r="L8" s="93" t="s">
        <v>118</v>
      </c>
    </row>
    <row r="9" spans="1:12" ht="27" customHeight="1" x14ac:dyDescent="0.25">
      <c r="A9" s="6" t="s">
        <v>62</v>
      </c>
      <c r="G9" s="305"/>
      <c r="H9" s="110" t="s">
        <v>108</v>
      </c>
      <c r="I9" s="93" t="s">
        <v>103</v>
      </c>
      <c r="K9" s="94" t="s">
        <v>108</v>
      </c>
      <c r="L9" s="93" t="s">
        <v>103</v>
      </c>
    </row>
    <row r="10" spans="1:12" ht="27" customHeight="1" x14ac:dyDescent="0.25">
      <c r="A10" s="6" t="s">
        <v>83</v>
      </c>
      <c r="G10" s="118" t="s">
        <v>87</v>
      </c>
      <c r="H10" s="110" t="s">
        <v>107</v>
      </c>
      <c r="I10" s="93" t="s">
        <v>119</v>
      </c>
      <c r="K10" s="94" t="s">
        <v>107</v>
      </c>
      <c r="L10" s="93" t="s">
        <v>119</v>
      </c>
    </row>
    <row r="11" spans="1:12" ht="27" customHeight="1" x14ac:dyDescent="0.25">
      <c r="A11" s="6"/>
      <c r="G11" s="303" t="s">
        <v>111</v>
      </c>
      <c r="H11" s="110" t="s">
        <v>8</v>
      </c>
      <c r="I11" s="92" t="s">
        <v>97</v>
      </c>
      <c r="L11" s="93"/>
    </row>
    <row r="12" spans="1:12" ht="27" customHeight="1" x14ac:dyDescent="0.25">
      <c r="G12" s="303"/>
      <c r="H12" s="110" t="s">
        <v>10</v>
      </c>
      <c r="I12" s="92" t="s">
        <v>100</v>
      </c>
      <c r="L12" s="93"/>
    </row>
    <row r="13" spans="1:12" ht="27" customHeight="1" x14ac:dyDescent="0.25">
      <c r="A13" s="5" t="s">
        <v>55</v>
      </c>
      <c r="G13" s="207" t="s">
        <v>112</v>
      </c>
      <c r="H13" s="110" t="s">
        <v>8</v>
      </c>
      <c r="I13" s="92" t="s">
        <v>97</v>
      </c>
      <c r="L13" s="93"/>
    </row>
    <row r="14" spans="1:12" ht="27" customHeight="1" x14ac:dyDescent="0.25">
      <c r="A14" s="6" t="s">
        <v>56</v>
      </c>
      <c r="G14" s="207"/>
      <c r="H14" s="110" t="s">
        <v>10</v>
      </c>
      <c r="I14" s="92" t="s">
        <v>100</v>
      </c>
      <c r="L14" s="91"/>
    </row>
    <row r="15" spans="1:12" ht="27" customHeight="1" x14ac:dyDescent="0.25">
      <c r="A15" s="6" t="s">
        <v>57</v>
      </c>
      <c r="G15" s="207" t="s">
        <v>113</v>
      </c>
      <c r="H15" s="121" t="s">
        <v>8</v>
      </c>
      <c r="I15" s="92" t="s">
        <v>97</v>
      </c>
      <c r="J15" s="120"/>
      <c r="L15" s="91"/>
    </row>
    <row r="16" spans="1:12" ht="27" customHeight="1" x14ac:dyDescent="0.25">
      <c r="A16" s="6" t="s">
        <v>58</v>
      </c>
      <c r="G16" s="207"/>
      <c r="H16" s="121" t="s">
        <v>10</v>
      </c>
      <c r="I16" s="92" t="s">
        <v>100</v>
      </c>
      <c r="L16" s="91"/>
    </row>
    <row r="17" spans="1:12" ht="27" customHeight="1" x14ac:dyDescent="0.25">
      <c r="G17" s="304" t="s">
        <v>69</v>
      </c>
      <c r="H17" s="110" t="s">
        <v>8</v>
      </c>
      <c r="I17" s="92" t="s">
        <v>127</v>
      </c>
      <c r="L17" s="91"/>
    </row>
    <row r="18" spans="1:12" ht="27" customHeight="1" x14ac:dyDescent="0.25">
      <c r="G18" s="305"/>
      <c r="H18" s="110" t="s">
        <v>108</v>
      </c>
      <c r="I18" s="93" t="s">
        <v>100</v>
      </c>
      <c r="J18" s="122"/>
      <c r="L18" s="91"/>
    </row>
    <row r="19" spans="1:12" ht="27" customHeight="1" x14ac:dyDescent="0.25">
      <c r="A19" s="39" t="s">
        <v>61</v>
      </c>
      <c r="G19" s="303" t="s">
        <v>38</v>
      </c>
      <c r="H19" s="110" t="s">
        <v>8</v>
      </c>
      <c r="I19" s="92" t="s">
        <v>97</v>
      </c>
      <c r="L19" s="91"/>
    </row>
    <row r="20" spans="1:12" ht="27" customHeight="1" x14ac:dyDescent="0.25">
      <c r="A20" s="40">
        <v>1</v>
      </c>
      <c r="B20" s="40"/>
      <c r="C20">
        <v>1</v>
      </c>
      <c r="G20" s="303"/>
      <c r="H20" s="110" t="s">
        <v>108</v>
      </c>
      <c r="I20" s="93" t="s">
        <v>103</v>
      </c>
    </row>
    <row r="21" spans="1:12" ht="27" customHeight="1" x14ac:dyDescent="0.25">
      <c r="A21" s="40">
        <v>2</v>
      </c>
      <c r="B21" s="40"/>
      <c r="G21" s="303" t="s">
        <v>114</v>
      </c>
      <c r="H21" s="110" t="s">
        <v>109</v>
      </c>
      <c r="I21" s="93" t="s">
        <v>102</v>
      </c>
    </row>
    <row r="22" spans="1:12" ht="27" customHeight="1" x14ac:dyDescent="0.25">
      <c r="A22" s="40">
        <v>3</v>
      </c>
      <c r="B22" s="40"/>
      <c r="G22" s="303"/>
      <c r="H22" s="110" t="s">
        <v>110</v>
      </c>
      <c r="I22" s="93" t="s">
        <v>118</v>
      </c>
    </row>
    <row r="23" spans="1:12" ht="27" customHeight="1" x14ac:dyDescent="0.25">
      <c r="G23" s="303" t="s">
        <v>117</v>
      </c>
      <c r="H23" s="110" t="s">
        <v>109</v>
      </c>
      <c r="I23" s="93" t="s">
        <v>102</v>
      </c>
    </row>
    <row r="24" spans="1:12" ht="27" customHeight="1" x14ac:dyDescent="0.25">
      <c r="G24" s="303"/>
      <c r="H24" s="110" t="s">
        <v>110</v>
      </c>
      <c r="I24" s="93" t="s">
        <v>118</v>
      </c>
    </row>
    <row r="25" spans="1:12" ht="27" customHeight="1" x14ac:dyDescent="0.25">
      <c r="G25" s="303" t="s">
        <v>115</v>
      </c>
      <c r="H25" s="110" t="s">
        <v>77</v>
      </c>
      <c r="I25" s="93" t="s">
        <v>120</v>
      </c>
    </row>
    <row r="26" spans="1:12" ht="27" customHeight="1" x14ac:dyDescent="0.25">
      <c r="A26" s="7" t="s">
        <v>66</v>
      </c>
      <c r="G26" s="303"/>
      <c r="H26" s="110" t="s">
        <v>110</v>
      </c>
      <c r="I26" s="93" t="s">
        <v>118</v>
      </c>
    </row>
    <row r="27" spans="1:12" ht="66.75" customHeight="1" x14ac:dyDescent="0.25">
      <c r="A27" s="7" t="s">
        <v>67</v>
      </c>
      <c r="B27" s="43" t="s">
        <v>65</v>
      </c>
      <c r="G27" s="303" t="s">
        <v>116</v>
      </c>
      <c r="H27" s="110" t="s">
        <v>77</v>
      </c>
      <c r="I27" s="93" t="s">
        <v>120</v>
      </c>
    </row>
    <row r="28" spans="1:12" ht="27" customHeight="1" x14ac:dyDescent="0.25">
      <c r="B28" s="42" t="s">
        <v>81</v>
      </c>
      <c r="G28" s="303"/>
      <c r="H28" s="110" t="s">
        <v>110</v>
      </c>
      <c r="I28" s="93" t="s">
        <v>118</v>
      </c>
    </row>
    <row r="29" spans="1:12" ht="27" customHeight="1" x14ac:dyDescent="0.25">
      <c r="G29" s="119"/>
      <c r="H29" s="119"/>
      <c r="I29" s="120"/>
    </row>
    <row r="30" spans="1:12" ht="27" customHeight="1" x14ac:dyDescent="0.25">
      <c r="B30" s="5" t="s">
        <v>79</v>
      </c>
      <c r="G30" s="119"/>
      <c r="H30" s="123"/>
      <c r="I30" s="123"/>
    </row>
    <row r="31" spans="1:12" ht="27" customHeight="1" x14ac:dyDescent="0.25">
      <c r="B31" t="s">
        <v>82</v>
      </c>
      <c r="G31" s="119"/>
      <c r="H31" s="119"/>
      <c r="I31" s="120"/>
    </row>
    <row r="32" spans="1:12" ht="26.25" customHeight="1" x14ac:dyDescent="0.25">
      <c r="B32" t="s">
        <v>78</v>
      </c>
      <c r="G32" s="119"/>
      <c r="H32" s="119"/>
      <c r="I32" s="124"/>
    </row>
    <row r="33" spans="7:9" ht="26.25" customHeight="1" x14ac:dyDescent="0.25">
      <c r="G33" s="119"/>
      <c r="H33" s="123"/>
      <c r="I33" s="123"/>
    </row>
    <row r="34" spans="7:9" ht="26.25" customHeight="1" x14ac:dyDescent="0.25">
      <c r="G34" s="119"/>
      <c r="H34" s="119"/>
      <c r="I34" s="124"/>
    </row>
    <row r="35" spans="7:9" ht="26.25" customHeight="1" x14ac:dyDescent="0.25">
      <c r="G35" s="119"/>
      <c r="H35" s="119"/>
      <c r="I35" s="124"/>
    </row>
    <row r="36" spans="7:9" ht="26.25" customHeight="1" x14ac:dyDescent="0.25">
      <c r="G36" s="119"/>
      <c r="H36" s="123"/>
      <c r="I36" s="123"/>
    </row>
    <row r="37" spans="7:9" ht="26.25" customHeight="1" x14ac:dyDescent="0.25">
      <c r="G37" s="119"/>
      <c r="H37" s="119"/>
      <c r="I37" s="124"/>
    </row>
    <row r="38" spans="7:9" ht="26.25" customHeight="1" x14ac:dyDescent="0.25">
      <c r="G38" s="119"/>
      <c r="H38" s="119"/>
      <c r="I38" s="124"/>
    </row>
    <row r="39" spans="7:9" ht="26.25" customHeight="1" x14ac:dyDescent="0.25">
      <c r="G39" s="119"/>
      <c r="H39" s="119"/>
      <c r="I39" s="124"/>
    </row>
    <row r="40" spans="7:9" x14ac:dyDescent="0.25">
      <c r="G40" s="119"/>
      <c r="H40" s="123"/>
      <c r="I40" s="123"/>
    </row>
    <row r="41" spans="7:9" x14ac:dyDescent="0.25">
      <c r="G41" s="119"/>
      <c r="H41" s="125"/>
      <c r="I41" s="126"/>
    </row>
    <row r="42" spans="7:9" x14ac:dyDescent="0.25">
      <c r="G42" s="119"/>
      <c r="H42" s="119"/>
      <c r="I42" s="126"/>
    </row>
    <row r="43" spans="7:9" x14ac:dyDescent="0.25">
      <c r="G43" s="119"/>
      <c r="H43" s="119"/>
      <c r="I43" s="126"/>
    </row>
    <row r="44" spans="7:9" x14ac:dyDescent="0.25">
      <c r="G44" s="119"/>
      <c r="H44" s="119"/>
      <c r="I44" s="126"/>
    </row>
    <row r="45" spans="7:9" x14ac:dyDescent="0.25">
      <c r="G45" s="119"/>
      <c r="H45" s="119"/>
      <c r="I45" s="126"/>
    </row>
    <row r="46" spans="7:9" x14ac:dyDescent="0.25">
      <c r="G46" s="119"/>
      <c r="H46" s="119"/>
      <c r="I46" s="126"/>
    </row>
    <row r="47" spans="7:9" x14ac:dyDescent="0.25">
      <c r="G47" s="119"/>
      <c r="H47" s="119"/>
      <c r="I47" s="126"/>
    </row>
  </sheetData>
  <mergeCells count="12">
    <mergeCell ref="G3:G4"/>
    <mergeCell ref="G11:G12"/>
    <mergeCell ref="G6:G7"/>
    <mergeCell ref="G8:G9"/>
    <mergeCell ref="G13:G14"/>
    <mergeCell ref="G25:G26"/>
    <mergeCell ref="G27:G28"/>
    <mergeCell ref="G15:G16"/>
    <mergeCell ref="G17:G18"/>
    <mergeCell ref="G19:G20"/>
    <mergeCell ref="G21:G22"/>
    <mergeCell ref="G23:G24"/>
  </mergeCells>
  <printOptions horizontalCentered="1"/>
  <pageMargins left="0.31496062992125984" right="0.31496062992125984" top="0.35433070866141736" bottom="0.35433070866141736" header="0.31496062992125984" footer="0.31496062992125984"/>
  <pageSetup scale="3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2" ma:contentTypeDescription="Umožňuje vytvoriť nový dokument." ma:contentTypeScope="" ma:versionID="8c38744fdde42b9ff89d8f7208da0121">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629189-1894-4149-AE72-F8F3FF33AC5C}">
  <ds:schemaRefs>
    <ds:schemaRef ds:uri="http://schemas.microsoft.com/sharepoint/v3/contenttype/forms"/>
  </ds:schemaRefs>
</ds:datastoreItem>
</file>

<file path=customXml/itemProps2.xml><?xml version="1.0" encoding="utf-8"?>
<ds:datastoreItem xmlns:ds="http://schemas.openxmlformats.org/officeDocument/2006/customXml" ds:itemID="{0B29FDC5-B51C-41A4-AB4E-809F63E0EE9E}">
  <ds:schemaRefs>
    <ds:schemaRef ds:uri="http://purl.org/dc/terms/"/>
    <ds:schemaRef ds:uri="http://purl.org/dc/elements/1.1/"/>
    <ds:schemaRef ds:uri="http://purl.org/dc/dcmitype/"/>
    <ds:schemaRef ds:uri="7d7cdc55-6ebe-4ecb-a43c-ecb324da520f"/>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A6A692F-A24E-47AB-A3A9-7015CCFF22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12</vt:i4>
      </vt:variant>
    </vt:vector>
  </HeadingPairs>
  <TitlesOfParts>
    <vt:vector size="17" baseType="lpstr">
      <vt:lpstr>Rozpočet projektu tabuľka</vt:lpstr>
      <vt:lpstr>Pomocný rozpočet</vt:lpstr>
      <vt:lpstr>Prieskum trhu</vt:lpstr>
      <vt:lpstr>benchmarkFL</vt:lpstr>
      <vt:lpstr>výberové polia</vt:lpstr>
      <vt:lpstr>'Prieskum trhu'!Oblasť_tlače</vt:lpstr>
      <vt:lpstr>'Rozpočet projektu tabuľka'!Oblasť_tlače</vt:lpstr>
      <vt:lpstr>'výberové polia'!Oblasť_tlače</vt:lpstr>
      <vt:lpstr>prieskum</vt:lpstr>
      <vt:lpstr>realizácia</vt:lpstr>
      <vt:lpstr>rekon</vt:lpstr>
      <vt:lpstr>rekonšt</vt:lpstr>
      <vt:lpstr>rekonštrukcia</vt:lpstr>
      <vt:lpstr>určenieVýd</vt:lpstr>
      <vt:lpstr>výst</vt:lpstr>
      <vt:lpstr>výstavba</vt:lpstr>
      <vt:lpstr>x</vt:lpstr>
    </vt:vector>
  </TitlesOfParts>
  <Company>MVSR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Jesenská</dc:creator>
  <cp:lastModifiedBy>SO MVSR</cp:lastModifiedBy>
  <cp:lastPrinted>2020-02-18T12:38:56Z</cp:lastPrinted>
  <dcterms:created xsi:type="dcterms:W3CDTF">2016-08-17T07:38:10Z</dcterms:created>
  <dcterms:modified xsi:type="dcterms:W3CDTF">2021-03-30T10:18:22Z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