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vagac2726060\AppData\Local\Microsoft\Windows\Temporary Internet Files\Content.Outlook\87SWEFSO\"/>
    </mc:Choice>
  </mc:AlternateContent>
  <bookViews>
    <workbookView xWindow="0" yWindow="0" windowWidth="18120" windowHeight="9570" activeTab="1"/>
  </bookViews>
  <sheets>
    <sheet name="Rozpočet projektu tabuľka" sheetId="1" r:id="rId1"/>
    <sheet name="Pomocný rozpočet" sheetId="6" r:id="rId2"/>
    <sheet name="Prieskum trhu" sheetId="4" r:id="rId3"/>
    <sheet name="výberové polia" sheetId="2" state="hidden" r:id="rId4"/>
  </sheets>
  <externalReferences>
    <externalReference r:id="rId5"/>
    <externalReference r:id="rId6"/>
    <externalReference r:id="rId7"/>
  </externalReferences>
  <definedNames>
    <definedName name="IaK">#REF!</definedName>
    <definedName name="infAkom">[1]limity!$B$27:$B$31</definedName>
    <definedName name="Informovanie">#REF!</definedName>
    <definedName name="_xlnm.Print_Area" localSheetId="2">'Prieskum trhu'!$A$1:$J$27</definedName>
    <definedName name="_xlnm.Print_Area" localSheetId="0">'Rozpočet projektu tabuľka'!$A$1:$K$52</definedName>
    <definedName name="_xlnm.Print_Area" localSheetId="3">'výberové polia'!$A$1:$M$66</definedName>
    <definedName name="plán">'[2]výberové polia'!$A$2:$A$3</definedName>
    <definedName name="prieskum">'výberové polia'!$A$14:$A$16</definedName>
    <definedName name="realizácia">'výberové polia'!$A$9:$A$11</definedName>
    <definedName name="rekon">'výberové polia'!$B$42:$B$45</definedName>
    <definedName name="rekonšt">'výberové polia'!$A$43:$A$45</definedName>
    <definedName name="rekonštrukcia">'výberové polia'!$A$43:$A$45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polia'!$B$39:$B$41</definedName>
    <definedName name="výstavba">'výberové polia'!$A$39:$A$40</definedName>
    <definedName name="x">'výberové polia'!$A$39:$A$40</definedName>
    <definedName name="zál.p">[1]limity!$A$49:$A$50</definedName>
    <definedName name="zb">#REF!</definedName>
    <definedName name="ZP">[3]Limity!$A$35:$A$36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G47" i="1"/>
  <c r="G45" i="1"/>
  <c r="G37" i="1"/>
  <c r="I21" i="1"/>
  <c r="G21" i="1"/>
  <c r="G29" i="1" s="1"/>
  <c r="G49" i="1" s="1"/>
  <c r="E11" i="6"/>
  <c r="E14" i="6"/>
  <c r="E9" i="6"/>
  <c r="H11" i="1" l="1"/>
  <c r="J6" i="6" s="1"/>
  <c r="I6" i="6"/>
  <c r="I7" i="6"/>
  <c r="E6" i="6"/>
  <c r="I10" i="6"/>
  <c r="I11" i="6"/>
  <c r="I12" i="6"/>
  <c r="E7" i="6"/>
  <c r="E8" i="6"/>
  <c r="E10" i="6"/>
  <c r="E12" i="6"/>
  <c r="E13" i="6"/>
  <c r="M7" i="6"/>
  <c r="M8" i="6"/>
  <c r="I8" i="6" s="1"/>
  <c r="M6" i="6"/>
  <c r="K6" i="6" l="1"/>
  <c r="F6" i="6"/>
  <c r="G6" i="6" s="1"/>
  <c r="G26" i="1"/>
  <c r="I47" i="1"/>
  <c r="H47" i="1"/>
  <c r="I29" i="1"/>
  <c r="H18" i="1"/>
  <c r="F13" i="6" s="1"/>
  <c r="G13" i="6" s="1"/>
  <c r="H19" i="1"/>
  <c r="F14" i="6" s="1"/>
  <c r="G14" i="6" s="1"/>
  <c r="H16" i="1"/>
  <c r="F11" i="6" s="1"/>
  <c r="J11" i="6" s="1"/>
  <c r="K11" i="6" s="1"/>
  <c r="H15" i="1"/>
  <c r="F10" i="6" s="1"/>
  <c r="J10" i="6" s="1"/>
  <c r="K10" i="6" s="1"/>
  <c r="H14" i="1"/>
  <c r="F9" i="6" s="1"/>
  <c r="G9" i="6" s="1"/>
  <c r="H10" i="1"/>
  <c r="G11" i="6" l="1"/>
  <c r="G10" i="6"/>
  <c r="I45" i="1" l="1"/>
  <c r="I37" i="1"/>
  <c r="G35" i="1" l="1"/>
  <c r="I26" i="1"/>
  <c r="G41" i="1"/>
  <c r="G13" i="4" l="1"/>
  <c r="H20" i="1" l="1"/>
  <c r="H17" i="1"/>
  <c r="H21" i="1" l="1"/>
  <c r="H29" i="1" s="1"/>
  <c r="H49" i="1" s="1"/>
  <c r="F12" i="6"/>
  <c r="G43" i="1"/>
  <c r="G44" i="1"/>
  <c r="G36" i="1"/>
  <c r="G42" i="1"/>
  <c r="J12" i="6" l="1"/>
  <c r="K12" i="6" s="1"/>
  <c r="G12" i="6"/>
  <c r="H36" i="1"/>
  <c r="G16" i="4" l="1"/>
  <c r="G14" i="4"/>
  <c r="G15" i="4"/>
  <c r="H35" i="1" l="1"/>
  <c r="H37" i="1" s="1"/>
  <c r="H25" i="1"/>
  <c r="H26" i="1" s="1"/>
</calcChain>
</file>

<file path=xl/sharedStrings.xml><?xml version="1.0" encoding="utf-8"?>
<sst xmlns="http://schemas.openxmlformats.org/spreadsheetml/2006/main" count="297" uniqueCount="163">
  <si>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</si>
  <si>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</si>
  <si>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</si>
  <si>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</si>
  <si>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</si>
  <si>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</si>
  <si>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</si>
  <si>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</si>
  <si>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</si>
  <si>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</si>
  <si>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</si>
  <si>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</si>
  <si>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</si>
  <si>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</si>
  <si>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</si>
  <si>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</si>
  <si>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</si>
  <si>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</si>
  <si>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</si>
  <si>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</si>
  <si>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</si>
  <si>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</si>
  <si>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</si>
  <si>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</si>
  <si>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</si>
  <si>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</si>
  <si>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</si>
  <si>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</si>
  <si>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</si>
  <si>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</si>
  <si>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</si>
  <si>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</si>
  <si>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</si>
  <si>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</si>
  <si>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</si>
  <si>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</si>
  <si>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</si>
  <si>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</si>
  <si>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</si>
  <si>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</si>
  <si>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</si>
  <si>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</si>
  <si>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</si>
  <si>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</si>
  <si>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</si>
  <si>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</si>
  <si>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</si>
  <si>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</si>
  <si>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</si>
  <si>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Názov žiadateľa:</t>
  </si>
  <si>
    <t>Názov projektu: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</si>
  <si>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</si>
  <si>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</si>
  <si>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</si>
  <si>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</si>
  <si>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Spolu priame oprávnené výdavky </t>
  </si>
  <si>
    <t>Typ aktivity</t>
  </si>
  <si>
    <t>Hlavná aktivita</t>
  </si>
  <si>
    <t>Podpora výstavby nových predškolských zariadení v obciach s prítomnosťou MRK</t>
  </si>
  <si>
    <t>Výstavba novej budovy materskej školy /elokovaného pracoviska</t>
  </si>
  <si>
    <t>Rekonštrukcia budovy materskej školy /elokovaného pracoviska</t>
  </si>
  <si>
    <t xml:space="preserve">a) výstavba novej budovy materskej školy / elokovaného pracoviska za účelom zriadenia materskej školy/ elokovaného pracoviska  </t>
  </si>
  <si>
    <t>výst</t>
  </si>
  <si>
    <t>rekon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</si>
  <si>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</si>
  <si>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</si>
  <si>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>Príloha č. 6  ŽoNFP</t>
  </si>
  <si>
    <t xml:space="preserve">Vyhodnotenie prieskumu trhu 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</si>
  <si>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</si>
  <si>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</si>
  <si>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</si>
  <si>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</si>
  <si>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>4.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</si>
  <si>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</si>
  <si>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</si>
  <si>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</si>
  <si>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 xml:space="preserve">b) výstavba novej budovy materskej školy / elokovaného pracoviska, za účelom rozšírenia a/alebo presunutia kapacity existujúcej materskej školy/elokovaného pracoviska 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</si>
  <si>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</si>
  <si>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t>Podpora rekonštrukcie predškolských zariadení a prístavby/nadstavby k existujúcim predškolským zariadeniam v obciach s prítomnosťou MRK s dôrazom na rozšírenie kapacity</t>
  </si>
  <si>
    <t>priemer :</t>
  </si>
  <si>
    <t>Rezerva na stavebné práce</t>
  </si>
  <si>
    <t xml:space="preserve">Názov predmetu zákazky : </t>
  </si>
  <si>
    <t xml:space="preserve">Opis predmetu zákazky + parametre* : </t>
  </si>
  <si>
    <t>priemerná cena</t>
  </si>
  <si>
    <t>Spôsob vyhodnotenia: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</si>
  <si>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</si>
  <si>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 kópiu tohto hárku. </t>
  </si>
  <si>
    <t>Prieskum trhu</t>
  </si>
  <si>
    <t>Rozpočet stavby</t>
  </si>
  <si>
    <t>Zmluva s úspešným uchádzačom</t>
  </si>
  <si>
    <t>Pracovná zmluva, resp. mzda za rovnakú  alebo porovnateľnú  prácu + ČV</t>
  </si>
  <si>
    <t>Dohoda o práci vykonávanej mimo prac. pomeru, resp. v súlade so mzdou za rovnakú alebo porovnateľnú prácu + ČV</t>
  </si>
  <si>
    <t>Zmluva s úspešným uchádzačom + prieskum trhu</t>
  </si>
  <si>
    <t>Realizácia verejného obstarávania - interne</t>
  </si>
  <si>
    <t>mesiac</t>
  </si>
  <si>
    <t>8.</t>
  </si>
  <si>
    <t>7.</t>
  </si>
  <si>
    <t>5.</t>
  </si>
  <si>
    <t>6.</t>
  </si>
  <si>
    <t>Interný manažment hodina</t>
  </si>
  <si>
    <t>Interný manažment mesiac</t>
  </si>
  <si>
    <t>Realizácia verejného obstarávania - interne mesiac</t>
  </si>
  <si>
    <t>Realizácia verejného obstarávania - interne hodina</t>
  </si>
  <si>
    <t>Použitím finančného limitu + ČV</t>
  </si>
  <si>
    <t>Použitím percentuálneho limitu</t>
  </si>
  <si>
    <t>Použitím finančného limitu</t>
  </si>
  <si>
    <t>9.</t>
  </si>
  <si>
    <t>10.</t>
  </si>
  <si>
    <t xml:space="preserve">*Hodnota bude podložená údajmi z PD (textová alebo výkresová časť) a zároveň bude totožná s hodnotou v stavebnom rozpočte. </t>
  </si>
  <si>
    <t xml:space="preserve">Špecifikácia oprávnených výdavkov podľa benchmarkov/finančných limitov </t>
  </si>
  <si>
    <r>
      <t>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</si>
  <si>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Nárokovaná suma so žiadosti</t>
  </si>
  <si>
    <t>Benchmark s DPH
(2)</t>
  </si>
  <si>
    <t>Oprávnený výdavok s DPH
(1)</t>
  </si>
  <si>
    <t>Finančný limit s DPH
(3)</t>
  </si>
  <si>
    <t>Vypĺňajú sa len biele bunky v tabuľke</t>
  </si>
  <si>
    <t>Žiadateľ vypĺňa len v prípade, ak ide na finančný limit</t>
  </si>
  <si>
    <t>Nárokovaná suma zo žiadosti</t>
  </si>
  <si>
    <t>A) Pozemné komunikácie (cesty) novostavba, rekonštrukcia</t>
  </si>
  <si>
    <t>B) Pozemné komunikácie (chodníky) novostavba</t>
  </si>
  <si>
    <t>C) Pozemné komunikácie (chodníky) rekonštrukcia</t>
  </si>
  <si>
    <r>
      <t xml:space="preserve">B) Pozemné komunikácie (chodníky) </t>
    </r>
    <r>
      <rPr>
        <u/>
        <sz val="11"/>
        <rFont val="Calibri"/>
        <family val="2"/>
        <charset val="238"/>
        <scheme val="minor"/>
      </rPr>
      <t>novostavba</t>
    </r>
  </si>
  <si>
    <r>
      <t xml:space="preserve">C) Pozemné komunikácie (chodníky) </t>
    </r>
    <r>
      <rPr>
        <u/>
        <sz val="11"/>
        <rFont val="Calibri"/>
        <family val="2"/>
        <charset val="238"/>
        <scheme val="minor"/>
      </rPr>
      <t>rekonštrukcia</t>
    </r>
  </si>
  <si>
    <t xml:space="preserve">Mostné objekty (mosty, lávky) novostavba typ nosnej konštrukcie - presypaný
</t>
  </si>
  <si>
    <t>Mostné objekty (mosty, lávky) novostavba</t>
  </si>
  <si>
    <t xml:space="preserve">Pozemné komunikácie (cesty) rekonštrukcia - výmena povrchu (podkladná a obrusná vrstva vozovky) 
</t>
  </si>
  <si>
    <t xml:space="preserve">Mostné objekty (mosty, lávky) rekonštrukcia
</t>
  </si>
  <si>
    <t xml:space="preserve">Mostné objekty (mosty, lávky) hlavné zameranie rekonštrukcie - mostný zvršok 
</t>
  </si>
  <si>
    <t xml:space="preserve">Verejné osvetlenie novostavba
</t>
  </si>
  <si>
    <t>11.</t>
  </si>
  <si>
    <r>
      <t xml:space="preserve">Mostné objekty (mosty, lávky) </t>
    </r>
    <r>
      <rPr>
        <u/>
        <sz val="11"/>
        <rFont val="Calibri"/>
        <family val="2"/>
        <charset val="238"/>
        <scheme val="minor"/>
      </rPr>
      <t>novostavba</t>
    </r>
  </si>
  <si>
    <r>
      <t xml:space="preserve">Mostné objekty (mosty, lávky) </t>
    </r>
    <r>
      <rPr>
        <u/>
        <sz val="11"/>
        <rFont val="Calibri"/>
        <family val="2"/>
        <charset val="238"/>
        <scheme val="minor"/>
      </rPr>
      <t>novostavba typ nosnej konštrukcie - presypaný</t>
    </r>
    <r>
      <rPr>
        <sz val="11"/>
        <rFont val="Calibri"/>
        <family val="2"/>
        <charset val="238"/>
        <scheme val="minor"/>
      </rPr>
      <t xml:space="preserve">
</t>
    </r>
  </si>
  <si>
    <t>Pozemné komunikácie</t>
  </si>
  <si>
    <t>Mostné objekty</t>
  </si>
  <si>
    <r>
      <t xml:space="preserve">Mostné objekty (mosty, lávky) </t>
    </r>
    <r>
      <rPr>
        <u/>
        <sz val="11"/>
        <rFont val="Calibri"/>
        <family val="2"/>
        <charset val="238"/>
        <scheme val="minor"/>
      </rPr>
      <t>rekonštrukcia</t>
    </r>
    <r>
      <rPr>
        <sz val="11"/>
        <rFont val="Calibri"/>
        <family val="2"/>
        <charset val="238"/>
        <scheme val="minor"/>
      </rPr>
      <t xml:space="preserve">
</t>
    </r>
  </si>
  <si>
    <r>
      <t xml:space="preserve">Mostné objekty (mosty, lávky) hlavné zameranie rekonštrukcie - </t>
    </r>
    <r>
      <rPr>
        <u/>
        <sz val="11"/>
        <rFont val="Calibri"/>
        <family val="2"/>
        <charset val="238"/>
        <scheme val="minor"/>
      </rPr>
      <t xml:space="preserve">mostný zvršok </t>
    </r>
    <r>
      <rPr>
        <sz val="11"/>
        <rFont val="Calibri"/>
        <family val="2"/>
        <charset val="238"/>
        <scheme val="minor"/>
      </rPr>
      <t xml:space="preserve">
</t>
    </r>
  </si>
  <si>
    <r>
      <t>Skupina výdavkov 021 - Stavby</t>
    </r>
    <r>
      <rPr>
        <b/>
        <sz val="11"/>
        <rFont val="Calibri"/>
        <family val="2"/>
        <charset val="238"/>
        <scheme val="minor"/>
      </rPr>
      <t/>
    </r>
  </si>
  <si>
    <t>Spolu 021 - Stavby</t>
  </si>
  <si>
    <t>Verejné osvetlenie novostavba</t>
  </si>
  <si>
    <r>
      <t xml:space="preserve">Pozemné komunikácie (cesty) rekonštrukcia - </t>
    </r>
    <r>
      <rPr>
        <u/>
        <sz val="11"/>
        <rFont val="Calibri"/>
        <family val="2"/>
        <charset val="238"/>
        <scheme val="minor"/>
      </rPr>
      <t>výmena povrchu</t>
    </r>
    <r>
      <rPr>
        <sz val="11"/>
        <rFont val="Calibri"/>
        <family val="2"/>
        <charset val="238"/>
        <scheme val="minor"/>
      </rPr>
      <t xml:space="preserve"> (podkladná a obrusná vrstva vozovky) 
</t>
    </r>
  </si>
  <si>
    <r>
      <t xml:space="preserve">Mostné objekty (mosty, lávky) hlavné zameranie </t>
    </r>
    <r>
      <rPr>
        <u/>
        <sz val="11"/>
        <rFont val="Calibri"/>
        <family val="2"/>
        <charset val="238"/>
        <scheme val="minor"/>
      </rPr>
      <t xml:space="preserve">rekonštrukcie - mostný zvršok </t>
    </r>
    <r>
      <rPr>
        <sz val="11"/>
        <rFont val="Calibri"/>
        <family val="2"/>
        <charset val="238"/>
        <scheme val="minor"/>
      </rPr>
      <t xml:space="preserve">
</t>
    </r>
  </si>
  <si>
    <t>70,00 EUR/m2</t>
  </si>
  <si>
    <t>-</t>
  </si>
  <si>
    <t>Vypočítaná hodnota benchmarku zvýšená o 30 %
(vzorec: hodnota benchmarku x 1,30)</t>
  </si>
  <si>
    <t>m2/m na aktivite, ktorá je predmetom ŽoNFP*
(4)</t>
  </si>
  <si>
    <t>suma po prepočte hodnotou benchmarku / EUR
(5) = (2)x(4)</t>
  </si>
  <si>
    <t>Suma celkom s DPH z rozpočtu projektu
(6)</t>
  </si>
  <si>
    <t>Porovnanie oproti benchmarku
(7)</t>
  </si>
  <si>
    <t>m2/m na aktivite, ktoré je predmetom ŽoNFP*
(8)</t>
  </si>
  <si>
    <t>suma po prepočte hodnotou finančného limitu / EUR
(9) = (3)x(4)</t>
  </si>
  <si>
    <t>Suma celkom s DPH z rozpočtu projektu
(10)</t>
  </si>
  <si>
    <t>Porovnanie oproti finančnému limitu
(11)</t>
  </si>
  <si>
    <t>N/A</t>
  </si>
  <si>
    <t>115,00 EUR/m2</t>
  </si>
  <si>
    <t>100,00 EUR/m2</t>
  </si>
  <si>
    <t>1490,00 EUR/ m2</t>
  </si>
  <si>
    <t>1200,00 EUR/ m2</t>
  </si>
  <si>
    <t>1790,00 EUR/ m2</t>
  </si>
  <si>
    <t>615,00 EUR/ m2</t>
  </si>
  <si>
    <t>115,00 EUR/m</t>
  </si>
  <si>
    <t>2085,00 EUR/m2</t>
  </si>
  <si>
    <t>1680,00 EUR/m2</t>
  </si>
  <si>
    <t>2515,00 EUR/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</si>
</sst>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CC"/>
        <bgColor indexed="64"/>
      </patternFill>
    </fill>
  </fills>
  <borders count="50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4" fillId="0" borderId="0" applyNumberFormat="0" applyFill="0" applyBorder="0" applyAlignment="0" applyProtection="0"/>
    <xf numFmtId="43" fontId="18" fillId="0" borderId="0" applyFont="0" applyFill="0" applyBorder="0" applyAlignment="0" applyProtection="0"/>
  </cellStyleXfs>
  <cellXfs count="271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6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1" xfId="3" applyNumberFormat="1" applyFont="1" applyBorder="1"/>
    <xf numFmtId="2" fontId="2" fillId="0" borderId="22" xfId="3" applyNumberFormat="1" applyFont="1" applyBorder="1"/>
    <xf numFmtId="2" fontId="2" fillId="0" borderId="23" xfId="3" applyNumberFormat="1" applyFont="1" applyBorder="1"/>
    <xf numFmtId="2" fontId="2" fillId="0" borderId="15" xfId="3" applyNumberFormat="1" applyFont="1" applyBorder="1"/>
    <xf numFmtId="2" fontId="2" fillId="0" borderId="16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5" xfId="3" applyFont="1" applyBorder="1"/>
    <xf numFmtId="0" fontId="2" fillId="0" borderId="16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0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29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0" xfId="3" applyFont="1" applyFill="1" applyBorder="1"/>
    <xf numFmtId="0" fontId="2" fillId="5" borderId="26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5" xfId="3" applyFont="1" applyBorder="1" applyAlignment="1">
      <alignment vertical="center"/>
    </xf>
    <xf numFmtId="0" fontId="2" fillId="0" borderId="10" xfId="3" applyFont="1" applyBorder="1" applyAlignment="1">
      <alignment horizontal="center" vertical="center"/>
    </xf>
    <xf numFmtId="2" fontId="2" fillId="0" borderId="10" xfId="3" applyNumberFormat="1" applyFont="1" applyBorder="1" applyAlignment="1" applyProtection="1">
      <alignment horizontal="center" vertical="center"/>
    </xf>
    <xf numFmtId="0" fontId="2" fillId="0" borderId="11" xfId="3" applyFont="1" applyBorder="1" applyAlignment="1" applyProtection="1">
      <alignment horizontal="left" vertical="center" wrapText="1"/>
      <protection locked="0"/>
    </xf>
    <xf numFmtId="0" fontId="8" fillId="0" borderId="10" xfId="3" applyFont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6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5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9" xfId="0" applyNumberFormat="1" applyFont="1" applyFill="1" applyBorder="1" applyAlignment="1" applyProtection="1">
      <alignment horizontal="center" vertical="center"/>
      <protection locked="0"/>
    </xf>
    <xf numFmtId="165" fontId="2" fillId="0" borderId="10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0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5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2" fontId="2" fillId="0" borderId="0" xfId="0" applyNumberFormat="1" applyFont="1" applyFill="1" applyBorder="1" applyProtection="1">
      <protection locked="0"/>
    </xf>
    <xf numFmtId="165" fontId="3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1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10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2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2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vertical="center"/>
    </xf>
    <xf numFmtId="165" fontId="7" fillId="2" borderId="10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1" xfId="0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0" fontId="0" fillId="0" borderId="10" xfId="0" applyBorder="1" applyAlignment="1">
      <alignment horizontal="center" vertical="center"/>
    </xf>
    <xf numFmtId="0" fontId="2" fillId="0" borderId="14" xfId="2" applyFont="1" applyFill="1" applyBorder="1" applyAlignment="1" applyProtection="1">
      <alignment horizontal="left" vertical="center" wrapText="1"/>
      <protection locked="0"/>
    </xf>
    <xf numFmtId="165" fontId="2" fillId="0" borderId="13" xfId="1" applyNumberFormat="1" applyFont="1" applyBorder="1" applyAlignment="1" applyProtection="1">
      <alignment horizontal="right" vertical="center" wrapText="1"/>
      <protection locked="0" hidden="1"/>
    </xf>
    <xf numFmtId="2" fontId="2" fillId="5" borderId="2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left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2" fontId="10" fillId="0" borderId="0" xfId="0" applyNumberFormat="1" applyFont="1" applyBorder="1" applyAlignment="1" applyProtection="1">
      <alignment vertical="center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Alignment="1" applyProtection="1">
      <alignment horizontal="left" vertical="center" wrapText="1"/>
      <protection locked="0"/>
    </xf>
    <xf numFmtId="43" fontId="19" fillId="8" borderId="3" xfId="6" applyFont="1" applyFill="1" applyBorder="1" applyAlignment="1" applyProtection="1">
      <alignment horizontal="center" vertical="center" wrapText="1"/>
    </xf>
    <xf numFmtId="0" fontId="19" fillId="8" borderId="11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43" fontId="19" fillId="8" borderId="10" xfId="6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vertical="top" wrapText="1"/>
      <protection locked="0"/>
    </xf>
    <xf numFmtId="0" fontId="0" fillId="0" borderId="10" xfId="0" applyBorder="1"/>
    <xf numFmtId="0" fontId="0" fillId="0" borderId="10" xfId="0" applyBorder="1" applyAlignment="1">
      <alignment vertical="top" wrapText="1"/>
    </xf>
    <xf numFmtId="0" fontId="0" fillId="0" borderId="0" xfId="0" applyBorder="1" applyAlignment="1">
      <alignment vertical="center"/>
    </xf>
    <xf numFmtId="43" fontId="18" fillId="8" borderId="10" xfId="6" applyFont="1" applyFill="1" applyBorder="1" applyAlignment="1" applyProtection="1">
      <alignment vertical="center"/>
    </xf>
    <xf numFmtId="43" fontId="18" fillId="8" borderId="10" xfId="6" applyFont="1" applyFill="1" applyBorder="1" applyAlignment="1" applyProtection="1">
      <alignment horizontal="center" vertical="center"/>
    </xf>
    <xf numFmtId="43" fontId="18" fillId="8" borderId="3" xfId="6" applyFont="1" applyFill="1" applyBorder="1" applyAlignment="1" applyProtection="1">
      <alignment vertical="center"/>
    </xf>
    <xf numFmtId="43" fontId="18" fillId="8" borderId="3" xfId="6" applyFont="1" applyFill="1" applyBorder="1" applyAlignment="1" applyProtection="1">
      <alignment horizontal="center" vertical="center"/>
    </xf>
    <xf numFmtId="43" fontId="12" fillId="0" borderId="17" xfId="0" applyNumberFormat="1" applyFont="1" applyFill="1" applyBorder="1" applyAlignment="1" applyProtection="1">
      <alignment horizontal="center" vertical="center" wrapText="1"/>
      <protection locked="0"/>
    </xf>
    <xf numFmtId="43" fontId="12" fillId="0" borderId="3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17" fillId="5" borderId="10" xfId="0" applyFont="1" applyFill="1" applyBorder="1" applyAlignment="1" applyProtection="1">
      <alignment horizontal="center" vertical="center" wrapText="1"/>
    </xf>
    <xf numFmtId="0" fontId="17" fillId="5" borderId="1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7" borderId="38" xfId="0" applyFont="1" applyFill="1" applyBorder="1" applyAlignment="1" applyProtection="1">
      <alignment horizontal="left" vertical="center" wrapText="1"/>
    </xf>
    <xf numFmtId="0" fontId="17" fillId="8" borderId="1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left"/>
    </xf>
    <xf numFmtId="0" fontId="17" fillId="7" borderId="48" xfId="0" applyFont="1" applyFill="1" applyBorder="1" applyAlignment="1" applyProtection="1">
      <alignment horizontal="left" vertical="center" wrapText="1"/>
    </xf>
    <xf numFmtId="0" fontId="17" fillId="8" borderId="39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vertical="top" wrapText="1"/>
    </xf>
    <xf numFmtId="0" fontId="17" fillId="8" borderId="17" xfId="0" applyFont="1" applyFill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2" xfId="0" applyNumberFormat="1" applyFont="1" applyFill="1" applyBorder="1" applyAlignment="1" applyProtection="1">
      <alignment horizontal="center" vertical="center"/>
      <protection locked="0"/>
    </xf>
    <xf numFmtId="2" fontId="3" fillId="6" borderId="1" xfId="0" applyNumberFormat="1" applyFont="1" applyFill="1" applyBorder="1" applyAlignment="1" applyProtection="1">
      <alignment horizontal="center" vertical="center"/>
      <protection locked="0"/>
    </xf>
    <xf numFmtId="165" fontId="2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2" fontId="3" fillId="5" borderId="33" xfId="0" applyNumberFormat="1" applyFont="1" applyFill="1" applyBorder="1" applyAlignment="1" applyProtection="1">
      <alignment horizontal="left" vertical="center"/>
      <protection locked="0"/>
    </xf>
    <xf numFmtId="2" fontId="3" fillId="5" borderId="12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2" fontId="3" fillId="6" borderId="34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4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165" fontId="2" fillId="0" borderId="10" xfId="1" applyNumberFormat="1" applyFont="1" applyBorder="1" applyAlignment="1" applyProtection="1">
      <alignment horizontal="right" vertical="center" wrapText="1"/>
      <protection locked="0" hidden="1"/>
    </xf>
    <xf numFmtId="165" fontId="2" fillId="0" borderId="26" xfId="1" applyNumberFormat="1" applyFont="1" applyBorder="1" applyAlignment="1" applyProtection="1">
      <alignment horizontal="right" vertical="center" wrapText="1"/>
      <protection locked="0" hidden="1"/>
    </xf>
    <xf numFmtId="165" fontId="2" fillId="0" borderId="42" xfId="1" applyNumberFormat="1" applyFont="1" applyBorder="1" applyAlignment="1" applyProtection="1">
      <alignment horizontal="right" vertical="center" wrapText="1"/>
      <protection locked="0" hidden="1"/>
    </xf>
    <xf numFmtId="165" fontId="2" fillId="0" borderId="17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3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4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5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 wrapText="1"/>
      <protection locked="0"/>
    </xf>
    <xf numFmtId="2" fontId="14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 applyAlignment="1" applyProtection="1">
      <alignment horizontal="left" vertical="top" wrapText="1"/>
      <protection locked="0"/>
    </xf>
    <xf numFmtId="0" fontId="2" fillId="0" borderId="13" xfId="0" applyFont="1" applyFill="1" applyBorder="1" applyAlignment="1" applyProtection="1">
      <alignment horizontal="left" vertical="top" wrapText="1"/>
      <protection locked="0"/>
    </xf>
    <xf numFmtId="2" fontId="2" fillId="0" borderId="10" xfId="0" applyNumberFormat="1" applyFont="1" applyBorder="1" applyAlignment="1" applyProtection="1">
      <alignment horizontal="center" vertical="center" wrapText="1"/>
      <protection locked="0"/>
    </xf>
    <xf numFmtId="2" fontId="2" fillId="0" borderId="26" xfId="0" applyNumberFormat="1" applyFont="1" applyBorder="1" applyAlignment="1" applyProtection="1">
      <alignment horizontal="center" vertical="center" wrapText="1"/>
      <protection locked="0"/>
    </xf>
    <xf numFmtId="2" fontId="2" fillId="0" borderId="42" xfId="0" applyNumberFormat="1" applyFont="1" applyBorder="1" applyAlignment="1" applyProtection="1">
      <alignment horizontal="center" vertical="center" wrapText="1"/>
      <protection locked="0"/>
    </xf>
    <xf numFmtId="2" fontId="2" fillId="0" borderId="17" xfId="0" applyNumberFormat="1" applyFont="1" applyBorder="1" applyAlignment="1" applyProtection="1">
      <alignment horizontal="center" vertical="center" wrapText="1"/>
      <protection locked="0"/>
    </xf>
    <xf numFmtId="0" fontId="12" fillId="8" borderId="49" xfId="0" applyFont="1" applyFill="1" applyBorder="1" applyAlignment="1" applyProtection="1">
      <alignment horizontal="center" vertical="center" wrapText="1"/>
    </xf>
    <xf numFmtId="0" fontId="12" fillId="8" borderId="4" xfId="0" applyFont="1" applyFill="1" applyBorder="1" applyAlignment="1" applyProtection="1">
      <alignment horizontal="center" vertical="center" wrapText="1"/>
    </xf>
    <xf numFmtId="0" fontId="12" fillId="8" borderId="5" xfId="0" applyFont="1" applyFill="1" applyBorder="1" applyAlignment="1" applyProtection="1">
      <alignment horizontal="center" vertical="center" wrapText="1"/>
    </xf>
    <xf numFmtId="0" fontId="17" fillId="8" borderId="26" xfId="0" applyFont="1" applyFill="1" applyBorder="1" applyAlignment="1" applyProtection="1">
      <alignment horizontal="center" vertical="center" wrapText="1"/>
    </xf>
    <xf numFmtId="0" fontId="17" fillId="8" borderId="42" xfId="0" applyFont="1" applyFill="1" applyBorder="1" applyAlignment="1" applyProtection="1">
      <alignment horizontal="center" vertical="center" wrapText="1"/>
    </xf>
    <xf numFmtId="0" fontId="17" fillId="8" borderId="17" xfId="0" applyFont="1" applyFill="1" applyBorder="1" applyAlignment="1" applyProtection="1">
      <alignment horizontal="center" vertical="center" wrapText="1"/>
    </xf>
    <xf numFmtId="43" fontId="12" fillId="8" borderId="26" xfId="6" applyFont="1" applyFill="1" applyBorder="1" applyAlignment="1" applyProtection="1">
      <alignment horizontal="center" vertical="center" wrapText="1"/>
    </xf>
    <xf numFmtId="43" fontId="12" fillId="8" borderId="42" xfId="6" applyFont="1" applyFill="1" applyBorder="1" applyAlignment="1" applyProtection="1">
      <alignment horizontal="center" vertical="center" wrapText="1"/>
    </xf>
    <xf numFmtId="43" fontId="12" fillId="8" borderId="17" xfId="6" applyFont="1" applyFill="1" applyBorder="1" applyAlignment="1" applyProtection="1">
      <alignment horizontal="center" vertical="center" wrapText="1"/>
    </xf>
    <xf numFmtId="0" fontId="19" fillId="5" borderId="36" xfId="0" applyFont="1" applyFill="1" applyBorder="1" applyAlignment="1" applyProtection="1">
      <alignment horizontal="center"/>
    </xf>
    <xf numFmtId="0" fontId="19" fillId="5" borderId="37" xfId="0" applyFont="1" applyFill="1" applyBorder="1" applyAlignment="1" applyProtection="1">
      <alignment horizontal="center"/>
    </xf>
    <xf numFmtId="0" fontId="17" fillId="7" borderId="43" xfId="0" applyFont="1" applyFill="1" applyBorder="1" applyAlignment="1" applyProtection="1">
      <alignment horizontal="center" vertical="center" wrapText="1"/>
    </xf>
    <xf numFmtId="0" fontId="17" fillId="7" borderId="38" xfId="0" applyFont="1" applyFill="1" applyBorder="1" applyAlignment="1" applyProtection="1">
      <alignment horizontal="center" vertical="center" wrapText="1"/>
    </xf>
    <xf numFmtId="0" fontId="17" fillId="7" borderId="44" xfId="0" applyFont="1" applyFill="1" applyBorder="1" applyAlignment="1" applyProtection="1">
      <alignment horizontal="center" vertical="center" wrapText="1"/>
    </xf>
    <xf numFmtId="0" fontId="17" fillId="7" borderId="17" xfId="0" applyFont="1" applyFill="1" applyBorder="1" applyAlignment="1" applyProtection="1">
      <alignment horizontal="center" vertical="center" wrapText="1"/>
    </xf>
    <xf numFmtId="0" fontId="21" fillId="8" borderId="26" xfId="0" applyFont="1" applyFill="1" applyBorder="1" applyAlignment="1" applyProtection="1">
      <alignment horizontal="center" vertical="center" wrapText="1"/>
    </xf>
    <xf numFmtId="0" fontId="21" fillId="8" borderId="42" xfId="0" applyFont="1" applyFill="1" applyBorder="1" applyAlignment="1" applyProtection="1">
      <alignment horizontal="center" vertical="center" wrapText="1"/>
    </xf>
    <xf numFmtId="0" fontId="21" fillId="8" borderId="17" xfId="0" applyFont="1" applyFill="1" applyBorder="1" applyAlignment="1" applyProtection="1">
      <alignment horizontal="center" vertical="center" wrapText="1"/>
    </xf>
    <xf numFmtId="0" fontId="19" fillId="8" borderId="40" xfId="0" applyFont="1" applyFill="1" applyBorder="1" applyAlignment="1" applyProtection="1">
      <alignment horizontal="center" vertical="center" wrapText="1"/>
    </xf>
    <xf numFmtId="0" fontId="19" fillId="8" borderId="41" xfId="0" applyFont="1" applyFill="1" applyBorder="1" applyAlignment="1" applyProtection="1">
      <alignment horizontal="center" vertical="center" wrapText="1"/>
    </xf>
    <xf numFmtId="0" fontId="19" fillId="8" borderId="35" xfId="0" applyFont="1" applyFill="1" applyBorder="1" applyAlignment="1" applyProtection="1">
      <alignment horizontal="center" vertical="center" wrapText="1"/>
    </xf>
    <xf numFmtId="0" fontId="12" fillId="8" borderId="14" xfId="0" applyFont="1" applyFill="1" applyBorder="1" applyAlignment="1" applyProtection="1">
      <alignment horizontal="center" vertical="center" wrapText="1"/>
    </xf>
    <xf numFmtId="0" fontId="12" fillId="8" borderId="12" xfId="0" applyFont="1" applyFill="1" applyBorder="1" applyAlignment="1" applyProtection="1">
      <alignment horizontal="center" vertical="center" wrapText="1"/>
    </xf>
    <xf numFmtId="0" fontId="12" fillId="8" borderId="45" xfId="0" applyFont="1" applyFill="1" applyBorder="1" applyAlignment="1" applyProtection="1">
      <alignment horizontal="center" vertical="center" wrapText="1"/>
    </xf>
    <xf numFmtId="0" fontId="12" fillId="8" borderId="46" xfId="0" applyFont="1" applyFill="1" applyBorder="1" applyAlignment="1" applyProtection="1">
      <alignment horizontal="center" vertical="center" wrapText="1"/>
    </xf>
    <xf numFmtId="0" fontId="12" fillId="8" borderId="27" xfId="0" applyFont="1" applyFill="1" applyBorder="1" applyAlignment="1" applyProtection="1">
      <alignment horizontal="center" vertical="center" wrapText="1"/>
    </xf>
    <xf numFmtId="0" fontId="12" fillId="8" borderId="47" xfId="0" applyFont="1" applyFill="1" applyBorder="1" applyAlignment="1" applyProtection="1">
      <alignment horizontal="center" vertical="center" wrapText="1"/>
    </xf>
    <xf numFmtId="2" fontId="3" fillId="5" borderId="14" xfId="3" applyNumberFormat="1" applyFont="1" applyFill="1" applyBorder="1" applyAlignment="1">
      <alignment horizontal="center" vertical="center"/>
    </xf>
    <xf numFmtId="2" fontId="3" fillId="5" borderId="12" xfId="3" applyNumberFormat="1" applyFont="1" applyFill="1" applyBorder="1" applyAlignment="1">
      <alignment horizontal="center" vertical="center"/>
    </xf>
    <xf numFmtId="2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28" xfId="3" applyNumberFormat="1" applyFont="1" applyFill="1" applyBorder="1" applyAlignment="1">
      <alignment horizontal="center" vertical="center" wrapText="1"/>
    </xf>
    <xf numFmtId="2" fontId="3" fillId="5" borderId="18" xfId="3" applyNumberFormat="1" applyFont="1" applyFill="1" applyBorder="1" applyAlignment="1">
      <alignment horizontal="center" vertical="center" wrapText="1"/>
    </xf>
    <xf numFmtId="2" fontId="3" fillId="5" borderId="14" xfId="3" applyNumberFormat="1" applyFont="1" applyFill="1" applyBorder="1" applyAlignment="1">
      <alignment horizontal="left" vertical="center" wrapText="1"/>
    </xf>
    <xf numFmtId="2" fontId="3" fillId="5" borderId="13" xfId="3" applyNumberFormat="1" applyFont="1" applyFill="1" applyBorder="1" applyAlignment="1">
      <alignment horizontal="left" vertical="center" wrapText="1"/>
    </xf>
    <xf numFmtId="0" fontId="2" fillId="0" borderId="14" xfId="3" applyFont="1" applyBorder="1" applyAlignment="1" applyProtection="1">
      <alignment horizontal="center"/>
      <protection locked="0"/>
    </xf>
    <xf numFmtId="0" fontId="2" fillId="0" borderId="12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2" fontId="3" fillId="5" borderId="14" xfId="3" applyNumberFormat="1" applyFont="1" applyFill="1" applyBorder="1" applyAlignment="1">
      <alignment horizontal="left" vertical="center"/>
    </xf>
    <xf numFmtId="2" fontId="3" fillId="5" borderId="13" xfId="3" applyNumberFormat="1" applyFont="1" applyFill="1" applyBorder="1" applyAlignment="1">
      <alignment horizontal="left" vertical="center"/>
    </xf>
    <xf numFmtId="0" fontId="2" fillId="5" borderId="10" xfId="3" applyFont="1" applyFill="1" applyBorder="1" applyAlignment="1">
      <alignment horizontal="center" vertical="center"/>
    </xf>
    <xf numFmtId="0" fontId="2" fillId="5" borderId="26" xfId="3" applyFont="1" applyFill="1" applyBorder="1" applyAlignment="1">
      <alignment horizontal="center" vertical="center"/>
    </xf>
    <xf numFmtId="0" fontId="2" fillId="5" borderId="17" xfId="3" applyFont="1" applyFill="1" applyBorder="1" applyAlignment="1">
      <alignment horizontal="center" vertical="center"/>
    </xf>
    <xf numFmtId="0" fontId="2" fillId="5" borderId="10" xfId="3" applyFont="1" applyFill="1" applyBorder="1" applyAlignment="1">
      <alignment horizontal="center" vertical="center" wrapText="1"/>
    </xf>
    <xf numFmtId="0" fontId="3" fillId="6" borderId="27" xfId="3" applyFont="1" applyFill="1" applyBorder="1" applyAlignment="1">
      <alignment horizontal="center"/>
    </xf>
    <xf numFmtId="0" fontId="2" fillId="5" borderId="11" xfId="3" applyFont="1" applyFill="1" applyBorder="1" applyAlignment="1">
      <alignment horizontal="center" vertical="center"/>
    </xf>
    <xf numFmtId="0" fontId="2" fillId="0" borderId="14" xfId="3" applyFont="1" applyBorder="1" applyAlignment="1" applyProtection="1">
      <alignment vertical="center" wrapText="1" shrinkToFit="1"/>
      <protection locked="0"/>
    </xf>
    <xf numFmtId="0" fontId="2" fillId="0" borderId="12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0" xfId="3" applyFont="1" applyBorder="1" applyAlignment="1" applyProtection="1">
      <alignment vertical="center" wrapText="1"/>
      <protection locked="0"/>
    </xf>
    <xf numFmtId="0" fontId="2" fillId="0" borderId="14" xfId="3" applyFont="1" applyBorder="1" applyAlignment="1" applyProtection="1">
      <alignment vertical="center" wrapText="1"/>
      <protection locked="0"/>
    </xf>
    <xf numFmtId="0" fontId="2" fillId="0" borderId="12" xfId="3" applyFont="1" applyBorder="1" applyAlignment="1" applyProtection="1">
      <alignment vertical="center" wrapText="1"/>
      <protection locked="0"/>
    </xf>
    <xf numFmtId="0" fontId="2" fillId="0" borderId="18" xfId="3" applyFont="1" applyBorder="1" applyAlignment="1">
      <alignment horizontal="justify" vertical="top" wrapText="1"/>
    </xf>
    <xf numFmtId="0" fontId="2" fillId="0" borderId="20" xfId="3" applyFont="1" applyBorder="1" applyAlignment="1">
      <alignment horizontal="justify" vertical="top" wrapText="1"/>
    </xf>
    <xf numFmtId="0" fontId="2" fillId="0" borderId="30" xfId="3" applyFont="1" applyBorder="1" applyAlignment="1">
      <alignment horizontal="justify" vertical="top" wrapText="1"/>
    </xf>
    <xf numFmtId="0" fontId="2" fillId="0" borderId="31" xfId="3" applyFont="1" applyBorder="1" applyAlignment="1">
      <alignment horizontal="justify" vertical="top" wrapText="1"/>
    </xf>
    <xf numFmtId="0" fontId="3" fillId="4" borderId="10" xfId="3" applyFont="1" applyFill="1" applyBorder="1" applyAlignment="1">
      <alignment horizontal="left" vertical="center"/>
    </xf>
    <xf numFmtId="166" fontId="3" fillId="0" borderId="14" xfId="3" applyNumberFormat="1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2" fillId="0" borderId="10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</cellXfs>
  <cellStyles count="7">
    <cellStyle name="Čiarka" xfId="6" builtinId="3"/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showGridLines="0" view="pageBreakPreview" zoomScale="80" zoomScaleNormal="80" zoomScaleSheetLayoutView="80" zoomScalePageLayoutView="80" workbookViewId="0">
      <selection activeCell="H14" sqref="H14"/>
    </sheetView>
  </sheetViews>
  <sheetFormatPr defaultColWidth="9.140625" defaultRowHeight="15" x14ac:dyDescent="0.25"/>
  <cols>
    <col min="1" max="1" width="2.7109375" style="42" customWidth="1"/>
    <col min="2" max="2" width="7.5703125" style="42" customWidth="1"/>
    <col min="3" max="3" width="18.28515625" style="42" customWidth="1"/>
    <col min="4" max="4" width="14.42578125" style="42" customWidth="1"/>
    <col min="5" max="5" width="11.7109375" style="42" customWidth="1"/>
    <col min="6" max="6" width="59.5703125" style="42" customWidth="1"/>
    <col min="7" max="7" width="19.42578125" style="42" customWidth="1"/>
    <col min="8" max="9" width="18.85546875" style="42" customWidth="1"/>
    <col min="10" max="10" width="66.140625" style="86" customWidth="1"/>
    <col min="11" max="11" width="55" style="42" customWidth="1"/>
    <col min="12" max="12" width="5.42578125" style="42" customWidth="1"/>
    <col min="13" max="13" width="2.85546875" style="42" customWidth="1"/>
    <col min="14" max="14" width="9.140625" style="42"/>
    <col min="15" max="15" width="13.7109375" style="42" bestFit="1" customWidth="1"/>
    <col min="16" max="16384" width="9.140625" style="42"/>
  </cols>
  <sheetData>
    <row r="1" spans="2:11" ht="29.25" customHeight="1" x14ac:dyDescent="0.25">
      <c r="B1" s="111" t="s">
        <v>0</v>
      </c>
      <c r="C1" s="111"/>
      <c r="D1" s="95"/>
      <c r="E1" s="95"/>
      <c r="F1" s="81"/>
      <c r="G1" s="43"/>
      <c r="H1" s="43"/>
      <c r="I1" s="43"/>
      <c r="J1" s="84"/>
      <c r="K1" s="44" t="s">
        <v>66</v>
      </c>
    </row>
    <row r="2" spans="2:11" ht="15.75" thickBot="1" x14ac:dyDescent="0.3">
      <c r="B2" s="45"/>
      <c r="G2" s="45"/>
      <c r="H2" s="45"/>
      <c r="I2" s="45"/>
      <c r="J2" s="85"/>
      <c r="K2" s="45"/>
    </row>
    <row r="3" spans="2:11" s="46" customFormat="1" ht="24" customHeight="1" x14ac:dyDescent="0.25">
      <c r="B3" s="152" t="s">
        <v>49</v>
      </c>
      <c r="C3" s="153"/>
      <c r="D3" s="153"/>
      <c r="E3" s="153"/>
      <c r="F3" s="153"/>
      <c r="G3" s="148"/>
      <c r="H3" s="148"/>
      <c r="I3" s="148"/>
      <c r="J3" s="148"/>
      <c r="K3" s="149"/>
    </row>
    <row r="4" spans="2:11" s="46" customFormat="1" ht="25.5" customHeight="1" thickBot="1" x14ac:dyDescent="0.3">
      <c r="B4" s="169" t="s">
        <v>50</v>
      </c>
      <c r="C4" s="170"/>
      <c r="D4" s="170"/>
      <c r="E4" s="170"/>
      <c r="F4" s="170"/>
      <c r="G4" s="150"/>
      <c r="H4" s="150"/>
      <c r="I4" s="150"/>
      <c r="J4" s="150"/>
      <c r="K4" s="151"/>
    </row>
    <row r="5" spans="2:11" s="47" customFormat="1" ht="25.5" customHeight="1" thickBot="1" x14ac:dyDescent="0.3">
      <c r="B5" s="48"/>
      <c r="C5" s="48"/>
      <c r="D5" s="79"/>
      <c r="E5" s="79"/>
      <c r="F5" s="79"/>
      <c r="G5" s="39"/>
      <c r="H5" s="39"/>
      <c r="I5" s="39"/>
      <c r="J5" s="39"/>
      <c r="K5" s="39"/>
    </row>
    <row r="6" spans="2:11" ht="29.25" customHeight="1" thickBot="1" x14ac:dyDescent="0.3">
      <c r="B6" s="156" t="s">
        <v>110</v>
      </c>
      <c r="C6" s="157"/>
      <c r="D6" s="157"/>
      <c r="E6" s="157"/>
      <c r="F6" s="157"/>
      <c r="G6" s="157"/>
      <c r="H6" s="157"/>
      <c r="I6" s="157"/>
      <c r="J6" s="157"/>
      <c r="K6" s="158"/>
    </row>
    <row r="7" spans="2:11" ht="11.25" customHeight="1" x14ac:dyDescent="0.25">
      <c r="B7" s="49"/>
      <c r="C7" s="50"/>
      <c r="D7" s="50"/>
      <c r="E7" s="50"/>
      <c r="F7" s="50"/>
      <c r="G7" s="51"/>
      <c r="H7" s="51"/>
      <c r="I7" s="51"/>
      <c r="J7" s="1"/>
      <c r="K7" s="2"/>
    </row>
    <row r="8" spans="2:11" x14ac:dyDescent="0.25">
      <c r="B8" s="159" t="s">
        <v>136</v>
      </c>
      <c r="C8" s="160"/>
      <c r="D8" s="160"/>
      <c r="E8" s="160"/>
      <c r="F8" s="160"/>
      <c r="G8" s="160"/>
      <c r="H8" s="160"/>
      <c r="I8" s="160"/>
      <c r="J8" s="160"/>
      <c r="K8" s="161"/>
    </row>
    <row r="9" spans="2:11" ht="51.75" customHeight="1" x14ac:dyDescent="0.25">
      <c r="B9" s="52" t="s">
        <v>3</v>
      </c>
      <c r="C9" s="171" t="s">
        <v>4</v>
      </c>
      <c r="D9" s="172"/>
      <c r="E9" s="172"/>
      <c r="F9" s="173"/>
      <c r="G9" s="54" t="s">
        <v>5</v>
      </c>
      <c r="H9" s="54" t="s">
        <v>6</v>
      </c>
      <c r="I9" s="112" t="s">
        <v>117</v>
      </c>
      <c r="J9" s="80" t="s">
        <v>23</v>
      </c>
      <c r="K9" s="55" t="s">
        <v>64</v>
      </c>
    </row>
    <row r="10" spans="2:11" ht="17.25" customHeight="1" x14ac:dyDescent="0.25">
      <c r="B10" s="56" t="s">
        <v>8</v>
      </c>
      <c r="C10" s="162" t="s">
        <v>17</v>
      </c>
      <c r="D10" s="163"/>
      <c r="E10" s="163"/>
      <c r="F10" s="164"/>
      <c r="G10" s="57">
        <v>0</v>
      </c>
      <c r="H10" s="57">
        <f>ROUND(G10*1.2,2)</f>
        <v>0</v>
      </c>
      <c r="I10" s="57">
        <v>0</v>
      </c>
      <c r="J10" s="92"/>
      <c r="K10" s="7"/>
    </row>
    <row r="11" spans="2:11" ht="17.25" customHeight="1" x14ac:dyDescent="0.25">
      <c r="B11" s="56" t="s">
        <v>9</v>
      </c>
      <c r="C11" s="168" t="s">
        <v>11</v>
      </c>
      <c r="D11" s="204" t="s">
        <v>132</v>
      </c>
      <c r="E11" s="201" t="s">
        <v>118</v>
      </c>
      <c r="F11" s="203"/>
      <c r="G11" s="175">
        <v>0</v>
      </c>
      <c r="H11" s="174">
        <f>ROUND(SUM(G11)*1.2,2)</f>
        <v>0</v>
      </c>
      <c r="I11" s="174">
        <v>0</v>
      </c>
      <c r="J11" s="92"/>
      <c r="K11" s="7"/>
    </row>
    <row r="12" spans="2:11" ht="17.25" customHeight="1" x14ac:dyDescent="0.25">
      <c r="B12" s="56" t="s">
        <v>10</v>
      </c>
      <c r="C12" s="168"/>
      <c r="D12" s="204"/>
      <c r="E12" s="201" t="s">
        <v>121</v>
      </c>
      <c r="F12" s="203"/>
      <c r="G12" s="176"/>
      <c r="H12" s="174"/>
      <c r="I12" s="174"/>
      <c r="J12" s="92"/>
      <c r="K12" s="7"/>
    </row>
    <row r="13" spans="2:11" ht="17.25" customHeight="1" x14ac:dyDescent="0.25">
      <c r="B13" s="56" t="s">
        <v>72</v>
      </c>
      <c r="C13" s="168"/>
      <c r="D13" s="204"/>
      <c r="E13" s="201" t="s">
        <v>122</v>
      </c>
      <c r="F13" s="203"/>
      <c r="G13" s="177"/>
      <c r="H13" s="174"/>
      <c r="I13" s="174"/>
      <c r="J13" s="92"/>
      <c r="K13" s="7"/>
    </row>
    <row r="14" spans="2:11" ht="32.25" customHeight="1" x14ac:dyDescent="0.25">
      <c r="B14" s="56" t="s">
        <v>97</v>
      </c>
      <c r="C14" s="168"/>
      <c r="D14" s="204"/>
      <c r="E14" s="201" t="s">
        <v>139</v>
      </c>
      <c r="F14" s="203"/>
      <c r="G14" s="57">
        <v>0</v>
      </c>
      <c r="H14" s="57">
        <f t="shared" ref="H14:H16" si="0">ROUND(G14*1.2,2)</f>
        <v>0</v>
      </c>
      <c r="I14" s="57">
        <v>0</v>
      </c>
      <c r="J14" s="92"/>
      <c r="K14" s="7"/>
    </row>
    <row r="15" spans="2:11" ht="17.25" customHeight="1" x14ac:dyDescent="0.25">
      <c r="B15" s="56" t="s">
        <v>98</v>
      </c>
      <c r="C15" s="168"/>
      <c r="D15" s="205" t="s">
        <v>133</v>
      </c>
      <c r="E15" s="201" t="s">
        <v>130</v>
      </c>
      <c r="F15" s="203"/>
      <c r="G15" s="57">
        <v>0</v>
      </c>
      <c r="H15" s="57">
        <f t="shared" si="0"/>
        <v>0</v>
      </c>
      <c r="I15" s="57">
        <v>0</v>
      </c>
      <c r="J15" s="92"/>
      <c r="K15" s="7"/>
    </row>
    <row r="16" spans="2:11" ht="32.25" customHeight="1" x14ac:dyDescent="0.25">
      <c r="B16" s="56" t="s">
        <v>96</v>
      </c>
      <c r="C16" s="168"/>
      <c r="D16" s="206"/>
      <c r="E16" s="201" t="s">
        <v>131</v>
      </c>
      <c r="F16" s="203"/>
      <c r="G16" s="57">
        <v>0</v>
      </c>
      <c r="H16" s="57">
        <f t="shared" si="0"/>
        <v>0</v>
      </c>
      <c r="I16" s="57">
        <v>0</v>
      </c>
      <c r="J16" s="92"/>
      <c r="K16" s="7"/>
    </row>
    <row r="17" spans="1:11" ht="17.25" customHeight="1" x14ac:dyDescent="0.25">
      <c r="B17" s="56" t="s">
        <v>95</v>
      </c>
      <c r="C17" s="168"/>
      <c r="D17" s="206"/>
      <c r="E17" s="201" t="s">
        <v>134</v>
      </c>
      <c r="F17" s="203"/>
      <c r="G17" s="57">
        <v>0</v>
      </c>
      <c r="H17" s="57">
        <f t="shared" ref="H17:H20" si="1">ROUND(G17*1.2,2)</f>
        <v>0</v>
      </c>
      <c r="I17" s="57">
        <v>0</v>
      </c>
      <c r="J17" s="92"/>
      <c r="K17" s="7"/>
    </row>
    <row r="18" spans="1:11" ht="34.5" customHeight="1" x14ac:dyDescent="0.25">
      <c r="B18" s="56" t="s">
        <v>106</v>
      </c>
      <c r="C18" s="168"/>
      <c r="D18" s="207"/>
      <c r="E18" s="201" t="s">
        <v>140</v>
      </c>
      <c r="F18" s="203"/>
      <c r="G18" s="57">
        <v>0</v>
      </c>
      <c r="H18" s="57">
        <f t="shared" si="1"/>
        <v>0</v>
      </c>
      <c r="I18" s="57">
        <v>0</v>
      </c>
      <c r="J18" s="92"/>
      <c r="K18" s="7"/>
    </row>
    <row r="19" spans="1:11" ht="17.25" customHeight="1" x14ac:dyDescent="0.25">
      <c r="B19" s="56" t="s">
        <v>107</v>
      </c>
      <c r="C19" s="168"/>
      <c r="D19" s="201" t="s">
        <v>128</v>
      </c>
      <c r="E19" s="202"/>
      <c r="F19" s="203"/>
      <c r="G19" s="57">
        <v>0</v>
      </c>
      <c r="H19" s="57">
        <f t="shared" si="1"/>
        <v>0</v>
      </c>
      <c r="I19" s="57">
        <v>0</v>
      </c>
      <c r="J19" s="92"/>
      <c r="K19" s="7"/>
    </row>
    <row r="20" spans="1:11" ht="17.25" customHeight="1" x14ac:dyDescent="0.25">
      <c r="B20" s="56" t="s">
        <v>129</v>
      </c>
      <c r="C20" s="162" t="s">
        <v>12</v>
      </c>
      <c r="D20" s="163"/>
      <c r="E20" s="163"/>
      <c r="F20" s="164"/>
      <c r="G20" s="57">
        <v>0</v>
      </c>
      <c r="H20" s="57">
        <f t="shared" si="1"/>
        <v>0</v>
      </c>
      <c r="I20" s="57">
        <v>0</v>
      </c>
      <c r="J20" s="92"/>
      <c r="K20" s="7"/>
    </row>
    <row r="21" spans="1:11" x14ac:dyDescent="0.25">
      <c r="B21" s="165" t="s">
        <v>137</v>
      </c>
      <c r="C21" s="166"/>
      <c r="D21" s="166"/>
      <c r="E21" s="166"/>
      <c r="F21" s="167"/>
      <c r="G21" s="58">
        <f>SUM(G10:G20)</f>
        <v>0</v>
      </c>
      <c r="H21" s="58">
        <f>SUM(H10:H20)</f>
        <v>0</v>
      </c>
      <c r="I21" s="58">
        <f>SUM(I10:I20)</f>
        <v>0</v>
      </c>
      <c r="J21" s="154"/>
      <c r="K21" s="155"/>
    </row>
    <row r="22" spans="1:11" s="59" customFormat="1" ht="11.25" customHeight="1" x14ac:dyDescent="0.25">
      <c r="B22" s="49"/>
      <c r="C22" s="50"/>
      <c r="D22" s="50"/>
      <c r="E22" s="50"/>
      <c r="F22" s="50"/>
      <c r="G22" s="51"/>
      <c r="H22" s="51"/>
      <c r="I22" s="51"/>
      <c r="J22" s="1"/>
      <c r="K22" s="2"/>
    </row>
    <row r="23" spans="1:11" x14ac:dyDescent="0.25">
      <c r="B23" s="159" t="s">
        <v>24</v>
      </c>
      <c r="C23" s="160"/>
      <c r="D23" s="160"/>
      <c r="E23" s="160"/>
      <c r="F23" s="160"/>
      <c r="G23" s="160"/>
      <c r="H23" s="160"/>
      <c r="I23" s="160"/>
      <c r="J23" s="160"/>
      <c r="K23" s="161"/>
    </row>
    <row r="24" spans="1:11" ht="30" x14ac:dyDescent="0.25">
      <c r="B24" s="52" t="s">
        <v>3</v>
      </c>
      <c r="C24" s="171" t="s">
        <v>4</v>
      </c>
      <c r="D24" s="172"/>
      <c r="E24" s="172"/>
      <c r="F24" s="173"/>
      <c r="G24" s="54" t="s">
        <v>5</v>
      </c>
      <c r="H24" s="54" t="s">
        <v>6</v>
      </c>
      <c r="I24" s="112" t="s">
        <v>111</v>
      </c>
      <c r="J24" s="80" t="s">
        <v>23</v>
      </c>
      <c r="K24" s="55" t="s">
        <v>64</v>
      </c>
    </row>
    <row r="25" spans="1:11" ht="19.5" customHeight="1" x14ac:dyDescent="0.25">
      <c r="B25" s="56" t="s">
        <v>8</v>
      </c>
      <c r="C25" s="190" t="s">
        <v>80</v>
      </c>
      <c r="D25" s="191"/>
      <c r="E25" s="191"/>
      <c r="F25" s="192"/>
      <c r="G25" s="57">
        <v>0</v>
      </c>
      <c r="H25" s="57">
        <f>ROUND(G25*1.2,2)</f>
        <v>0</v>
      </c>
      <c r="I25" s="57">
        <v>0</v>
      </c>
      <c r="J25" s="92"/>
      <c r="K25" s="93"/>
    </row>
    <row r="26" spans="1:11" ht="14.25" customHeight="1" x14ac:dyDescent="0.25">
      <c r="B26" s="165" t="s">
        <v>25</v>
      </c>
      <c r="C26" s="166"/>
      <c r="D26" s="166"/>
      <c r="E26" s="166"/>
      <c r="F26" s="167"/>
      <c r="G26" s="58">
        <f>SUM(G25:G25)</f>
        <v>0</v>
      </c>
      <c r="H26" s="58">
        <f>SUM(H25:H25)</f>
        <v>0</v>
      </c>
      <c r="I26" s="58">
        <f>SUM(I25:I25)</f>
        <v>0</v>
      </c>
      <c r="J26" s="154"/>
      <c r="K26" s="155"/>
    </row>
    <row r="27" spans="1:11" ht="12" customHeight="1" x14ac:dyDescent="0.25">
      <c r="B27" s="187"/>
      <c r="C27" s="188"/>
      <c r="D27" s="188"/>
      <c r="E27" s="188"/>
      <c r="F27" s="188"/>
      <c r="G27" s="188"/>
      <c r="H27" s="188"/>
      <c r="I27" s="188"/>
      <c r="J27" s="188"/>
      <c r="K27" s="189"/>
    </row>
    <row r="28" spans="1:11" ht="16.5" customHeight="1" thickBot="1" x14ac:dyDescent="0.3">
      <c r="B28" s="60"/>
      <c r="C28" s="61"/>
      <c r="D28" s="61"/>
      <c r="E28" s="61"/>
      <c r="F28" s="61"/>
      <c r="G28" s="63"/>
      <c r="H28" s="63"/>
      <c r="I28" s="63"/>
      <c r="J28" s="35"/>
      <c r="K28" s="36"/>
    </row>
    <row r="29" spans="1:11" s="46" customFormat="1" ht="22.5" customHeight="1" thickBot="1" x14ac:dyDescent="0.3">
      <c r="B29" s="181" t="s">
        <v>55</v>
      </c>
      <c r="C29" s="182"/>
      <c r="D29" s="182"/>
      <c r="E29" s="182"/>
      <c r="F29" s="183"/>
      <c r="G29" s="64">
        <f>G21+G26</f>
        <v>0</v>
      </c>
      <c r="H29" s="64">
        <f t="shared" ref="H29:I29" si="2">H21+H26</f>
        <v>0</v>
      </c>
      <c r="I29" s="64">
        <f t="shared" si="2"/>
        <v>0</v>
      </c>
      <c r="J29" s="185"/>
      <c r="K29" s="186"/>
    </row>
    <row r="30" spans="1:11" ht="15.75" thickBot="1" x14ac:dyDescent="0.3">
      <c r="A30" s="65"/>
      <c r="B30" s="62"/>
      <c r="C30" s="66"/>
      <c r="D30" s="66"/>
      <c r="E30" s="66"/>
      <c r="F30" s="66"/>
      <c r="G30" s="67"/>
      <c r="H30" s="67"/>
      <c r="I30" s="67"/>
      <c r="J30" s="73"/>
      <c r="K30" s="68"/>
    </row>
    <row r="31" spans="1:11" ht="21.75" customHeight="1" thickBot="1" x14ac:dyDescent="0.3">
      <c r="B31" s="156" t="s">
        <v>13</v>
      </c>
      <c r="C31" s="157"/>
      <c r="D31" s="157"/>
      <c r="E31" s="157"/>
      <c r="F31" s="157"/>
      <c r="G31" s="157"/>
      <c r="H31" s="157"/>
      <c r="I31" s="157"/>
      <c r="J31" s="157"/>
      <c r="K31" s="158"/>
    </row>
    <row r="32" spans="1:11" ht="10.5" customHeight="1" x14ac:dyDescent="0.25">
      <c r="B32" s="49"/>
      <c r="C32" s="50"/>
      <c r="D32" s="50"/>
      <c r="E32" s="50"/>
      <c r="F32" s="50"/>
      <c r="G32" s="51"/>
      <c r="H32" s="51"/>
      <c r="I32" s="51"/>
      <c r="J32" s="1"/>
      <c r="K32" s="2"/>
    </row>
    <row r="33" spans="2:11" x14ac:dyDescent="0.25">
      <c r="B33" s="159" t="s">
        <v>69</v>
      </c>
      <c r="C33" s="160"/>
      <c r="D33" s="160"/>
      <c r="E33" s="160"/>
      <c r="F33" s="160"/>
      <c r="G33" s="160"/>
      <c r="H33" s="160"/>
      <c r="I33" s="160"/>
      <c r="J33" s="160"/>
      <c r="K33" s="161"/>
    </row>
    <row r="34" spans="2:11" ht="30" x14ac:dyDescent="0.25">
      <c r="B34" s="52" t="s">
        <v>3</v>
      </c>
      <c r="C34" s="53" t="s">
        <v>4</v>
      </c>
      <c r="D34" s="99" t="s">
        <v>31</v>
      </c>
      <c r="E34" s="99" t="s">
        <v>32</v>
      </c>
      <c r="F34" s="99" t="s">
        <v>68</v>
      </c>
      <c r="G34" s="54" t="s">
        <v>5</v>
      </c>
      <c r="H34" s="54" t="s">
        <v>6</v>
      </c>
      <c r="I34" s="112" t="s">
        <v>111</v>
      </c>
      <c r="J34" s="80" t="s">
        <v>23</v>
      </c>
      <c r="K34" s="55" t="s">
        <v>64</v>
      </c>
    </row>
    <row r="35" spans="2:11" s="46" customFormat="1" ht="30" x14ac:dyDescent="0.25">
      <c r="B35" s="56" t="s">
        <v>8</v>
      </c>
      <c r="C35" s="97" t="s">
        <v>65</v>
      </c>
      <c r="D35" s="83" t="s">
        <v>70</v>
      </c>
      <c r="E35" s="69"/>
      <c r="F35" s="69"/>
      <c r="G35" s="98">
        <f>ROUND(E35*F35,2)</f>
        <v>0</v>
      </c>
      <c r="H35" s="57">
        <f>ROUND(G35*1.2,2)</f>
        <v>0</v>
      </c>
      <c r="I35" s="57">
        <v>0</v>
      </c>
      <c r="J35" s="92"/>
      <c r="K35" s="7"/>
    </row>
    <row r="36" spans="2:11" s="46" customFormat="1" ht="45" x14ac:dyDescent="0.25">
      <c r="B36" s="56" t="s">
        <v>9</v>
      </c>
      <c r="C36" s="97" t="s">
        <v>34</v>
      </c>
      <c r="D36" s="83"/>
      <c r="E36" s="69"/>
      <c r="F36" s="69"/>
      <c r="G36" s="98">
        <f t="shared" ref="G36" si="3">ROUND(E36*F36,2)</f>
        <v>0</v>
      </c>
      <c r="H36" s="57">
        <f t="shared" ref="H36" si="4">ROUND(G36*1.2,2)</f>
        <v>0</v>
      </c>
      <c r="I36" s="57">
        <v>0</v>
      </c>
      <c r="J36" s="92"/>
      <c r="K36" s="7"/>
    </row>
    <row r="37" spans="2:11" x14ac:dyDescent="0.25">
      <c r="B37" s="195" t="s">
        <v>28</v>
      </c>
      <c r="C37" s="196"/>
      <c r="D37" s="77"/>
      <c r="E37" s="77"/>
      <c r="F37" s="77"/>
      <c r="G37" s="58">
        <f>SUM(G35:G36)</f>
        <v>0</v>
      </c>
      <c r="H37" s="58">
        <f>SUM(H35:H36)</f>
        <v>0</v>
      </c>
      <c r="I37" s="58">
        <f>SUM(I35:I36)</f>
        <v>0</v>
      </c>
      <c r="J37" s="154"/>
      <c r="K37" s="155"/>
    </row>
    <row r="38" spans="2:11" x14ac:dyDescent="0.25">
      <c r="B38" s="187"/>
      <c r="C38" s="188"/>
      <c r="D38" s="188"/>
      <c r="E38" s="188"/>
      <c r="F38" s="188"/>
      <c r="G38" s="188"/>
      <c r="H38" s="188"/>
      <c r="I38" s="188"/>
      <c r="J38" s="188"/>
      <c r="K38" s="189"/>
    </row>
    <row r="39" spans="2:11" x14ac:dyDescent="0.25">
      <c r="B39" s="159" t="s">
        <v>26</v>
      </c>
      <c r="C39" s="160"/>
      <c r="D39" s="160"/>
      <c r="E39" s="160"/>
      <c r="F39" s="160"/>
      <c r="G39" s="160"/>
      <c r="H39" s="160"/>
      <c r="I39" s="160"/>
      <c r="J39" s="160"/>
      <c r="K39" s="161"/>
    </row>
    <row r="40" spans="2:11" ht="46.5" customHeight="1" x14ac:dyDescent="0.25">
      <c r="B40" s="52" t="s">
        <v>3</v>
      </c>
      <c r="C40" s="53" t="s">
        <v>4</v>
      </c>
      <c r="D40" s="82" t="s">
        <v>31</v>
      </c>
      <c r="E40" s="82" t="s">
        <v>32</v>
      </c>
      <c r="F40" s="82" t="s">
        <v>75</v>
      </c>
      <c r="G40" s="184" t="s">
        <v>14</v>
      </c>
      <c r="H40" s="184"/>
      <c r="I40" s="112" t="s">
        <v>111</v>
      </c>
      <c r="J40" s="80" t="s">
        <v>23</v>
      </c>
      <c r="K40" s="55" t="s">
        <v>64</v>
      </c>
    </row>
    <row r="41" spans="2:11" ht="30" x14ac:dyDescent="0.25">
      <c r="B41" s="56" t="s">
        <v>8</v>
      </c>
      <c r="C41" s="3" t="s">
        <v>33</v>
      </c>
      <c r="D41" s="87" t="s">
        <v>70</v>
      </c>
      <c r="E41" s="3"/>
      <c r="F41" s="3"/>
      <c r="G41" s="179">
        <f>E41*F41</f>
        <v>0</v>
      </c>
      <c r="H41" s="179"/>
      <c r="I41" s="57">
        <v>0</v>
      </c>
      <c r="J41" s="92"/>
      <c r="K41" s="7"/>
    </row>
    <row r="42" spans="2:11" ht="60" x14ac:dyDescent="0.25">
      <c r="B42" s="56" t="s">
        <v>9</v>
      </c>
      <c r="C42" s="69" t="s">
        <v>93</v>
      </c>
      <c r="D42" s="100" t="s">
        <v>70</v>
      </c>
      <c r="E42" s="101"/>
      <c r="F42" s="101"/>
      <c r="G42" s="179">
        <f>E42*F42</f>
        <v>0</v>
      </c>
      <c r="H42" s="179"/>
      <c r="I42" s="57">
        <v>0</v>
      </c>
      <c r="J42" s="92"/>
      <c r="K42" s="7"/>
    </row>
    <row r="43" spans="2:11" ht="30" x14ac:dyDescent="0.25">
      <c r="B43" s="56" t="s">
        <v>10</v>
      </c>
      <c r="C43" s="94" t="s">
        <v>33</v>
      </c>
      <c r="D43" s="83" t="s">
        <v>94</v>
      </c>
      <c r="E43" s="69"/>
      <c r="F43" s="69"/>
      <c r="G43" s="180">
        <f t="shared" ref="G43:G44" si="5">E43*F43</f>
        <v>0</v>
      </c>
      <c r="H43" s="179"/>
      <c r="I43" s="57">
        <v>0</v>
      </c>
      <c r="J43" s="92"/>
      <c r="K43" s="7"/>
    </row>
    <row r="44" spans="2:11" ht="60" x14ac:dyDescent="0.25">
      <c r="B44" s="56" t="s">
        <v>72</v>
      </c>
      <c r="C44" s="69" t="s">
        <v>93</v>
      </c>
      <c r="D44" s="102" t="s">
        <v>94</v>
      </c>
      <c r="E44" s="103"/>
      <c r="F44" s="103"/>
      <c r="G44" s="179">
        <f t="shared" si="5"/>
        <v>0</v>
      </c>
      <c r="H44" s="179"/>
      <c r="I44" s="57">
        <v>0</v>
      </c>
      <c r="J44" s="92"/>
      <c r="K44" s="7"/>
    </row>
    <row r="45" spans="2:11" x14ac:dyDescent="0.25">
      <c r="B45" s="195" t="s">
        <v>27</v>
      </c>
      <c r="C45" s="196"/>
      <c r="D45" s="77"/>
      <c r="E45" s="77"/>
      <c r="F45" s="77"/>
      <c r="G45" s="178">
        <f>SUM(G41:H44)</f>
        <v>0</v>
      </c>
      <c r="H45" s="178"/>
      <c r="I45" s="58">
        <f>SUM(I41:I44)</f>
        <v>0</v>
      </c>
      <c r="J45" s="154"/>
      <c r="K45" s="155"/>
    </row>
    <row r="46" spans="2:11" ht="11.25" customHeight="1" thickBot="1" x14ac:dyDescent="0.3">
      <c r="B46" s="49"/>
      <c r="C46" s="50"/>
      <c r="D46" s="50"/>
      <c r="E46" s="50"/>
      <c r="F46" s="50"/>
      <c r="G46" s="70"/>
      <c r="H46" s="70"/>
      <c r="I46" s="70"/>
      <c r="J46" s="1"/>
      <c r="K46" s="2"/>
    </row>
    <row r="47" spans="2:11" ht="23.25" customHeight="1" thickBot="1" x14ac:dyDescent="0.3">
      <c r="B47" s="181" t="s">
        <v>15</v>
      </c>
      <c r="C47" s="182"/>
      <c r="D47" s="182"/>
      <c r="E47" s="182"/>
      <c r="F47" s="183"/>
      <c r="G47" s="64">
        <f>SUM(G37+G45)</f>
        <v>0</v>
      </c>
      <c r="H47" s="64">
        <f>SUM(H37+G45)</f>
        <v>0</v>
      </c>
      <c r="I47" s="64">
        <f>SUM(I37+I45)</f>
        <v>0</v>
      </c>
      <c r="J47" s="185"/>
      <c r="K47" s="186"/>
    </row>
    <row r="48" spans="2:11" ht="15.75" thickBot="1" x14ac:dyDescent="0.3">
      <c r="B48" s="200"/>
      <c r="C48" s="200"/>
      <c r="D48" s="200"/>
      <c r="E48" s="200"/>
      <c r="F48" s="200"/>
      <c r="G48" s="200"/>
      <c r="H48" s="200"/>
      <c r="I48" s="200"/>
      <c r="J48" s="200"/>
      <c r="K48" s="200"/>
    </row>
    <row r="49" spans="2:13" s="46" customFormat="1" ht="25.5" customHeight="1" thickBot="1" x14ac:dyDescent="0.3">
      <c r="B49" s="181" t="s">
        <v>16</v>
      </c>
      <c r="C49" s="182"/>
      <c r="D49" s="78"/>
      <c r="E49" s="78"/>
      <c r="F49" s="78"/>
      <c r="G49" s="64">
        <f>SUM(G29+G47)</f>
        <v>0</v>
      </c>
      <c r="H49" s="64">
        <f>SUM(H29+H47)</f>
        <v>0</v>
      </c>
      <c r="I49" s="64">
        <f>SUM(I29+I47)</f>
        <v>0</v>
      </c>
      <c r="J49" s="185"/>
      <c r="K49" s="186"/>
    </row>
    <row r="50" spans="2:13" x14ac:dyDescent="0.25">
      <c r="B50" s="71"/>
      <c r="C50" s="72"/>
      <c r="D50" s="72"/>
      <c r="E50" s="72"/>
      <c r="F50" s="72"/>
      <c r="G50" s="73"/>
      <c r="H50" s="73"/>
      <c r="I50" s="73"/>
      <c r="J50" s="73"/>
      <c r="K50" s="74"/>
    </row>
    <row r="51" spans="2:13" s="75" customFormat="1" ht="27.75" customHeight="1" x14ac:dyDescent="0.25">
      <c r="B51" s="193" t="s">
        <v>29</v>
      </c>
      <c r="C51" s="193"/>
      <c r="D51" s="193"/>
      <c r="E51" s="193"/>
      <c r="F51" s="193"/>
      <c r="G51" s="193"/>
      <c r="H51" s="193"/>
      <c r="I51" s="193"/>
      <c r="J51" s="193"/>
      <c r="K51" s="193"/>
    </row>
    <row r="52" spans="2:13" s="75" customFormat="1" ht="46.5" customHeight="1" x14ac:dyDescent="0.25">
      <c r="B52" s="197" t="s">
        <v>71</v>
      </c>
      <c r="C52" s="197"/>
      <c r="D52" s="197"/>
      <c r="E52" s="197"/>
      <c r="F52" s="197"/>
      <c r="G52" s="197"/>
      <c r="H52" s="197"/>
      <c r="I52" s="197"/>
      <c r="J52" s="197"/>
      <c r="K52" s="197"/>
      <c r="L52" s="76"/>
      <c r="M52" s="76"/>
    </row>
    <row r="53" spans="2:13" s="75" customFormat="1" ht="32.25" customHeight="1" x14ac:dyDescent="0.25">
      <c r="B53" s="198"/>
      <c r="C53" s="198"/>
      <c r="D53" s="198"/>
      <c r="E53" s="198"/>
      <c r="F53" s="198"/>
      <c r="G53" s="198"/>
      <c r="H53" s="198"/>
      <c r="I53" s="113"/>
      <c r="J53" s="199"/>
      <c r="K53" s="199"/>
      <c r="L53" s="76"/>
      <c r="M53" s="76"/>
    </row>
    <row r="54" spans="2:13" ht="26.25" customHeight="1" x14ac:dyDescent="0.25">
      <c r="B54" s="194"/>
      <c r="C54" s="194"/>
      <c r="D54" s="194"/>
      <c r="E54" s="194"/>
      <c r="F54" s="194"/>
      <c r="G54" s="194"/>
      <c r="H54" s="194"/>
      <c r="I54" s="194"/>
      <c r="J54" s="194"/>
      <c r="K54" s="194"/>
    </row>
  </sheetData>
  <mergeCells count="58">
    <mergeCell ref="E17:F17"/>
    <mergeCell ref="E18:F18"/>
    <mergeCell ref="E13:F13"/>
    <mergeCell ref="D11:D14"/>
    <mergeCell ref="D15:D18"/>
    <mergeCell ref="E11:F11"/>
    <mergeCell ref="E12:F12"/>
    <mergeCell ref="E14:F14"/>
    <mergeCell ref="E15:F15"/>
    <mergeCell ref="E16:F16"/>
    <mergeCell ref="B47:F47"/>
    <mergeCell ref="B51:K51"/>
    <mergeCell ref="J47:K47"/>
    <mergeCell ref="B54:K54"/>
    <mergeCell ref="B31:K31"/>
    <mergeCell ref="B33:K33"/>
    <mergeCell ref="B37:C37"/>
    <mergeCell ref="J37:K37"/>
    <mergeCell ref="B52:K52"/>
    <mergeCell ref="B53:H53"/>
    <mergeCell ref="J53:K53"/>
    <mergeCell ref="B48:K48"/>
    <mergeCell ref="B49:C49"/>
    <mergeCell ref="J49:K49"/>
    <mergeCell ref="B38:K38"/>
    <mergeCell ref="B45:C45"/>
    <mergeCell ref="G45:H45"/>
    <mergeCell ref="J45:K45"/>
    <mergeCell ref="G44:H44"/>
    <mergeCell ref="G42:H42"/>
    <mergeCell ref="B23:K23"/>
    <mergeCell ref="G43:H43"/>
    <mergeCell ref="B29:F29"/>
    <mergeCell ref="B39:K39"/>
    <mergeCell ref="G40:H40"/>
    <mergeCell ref="G41:H41"/>
    <mergeCell ref="J29:K29"/>
    <mergeCell ref="J26:K26"/>
    <mergeCell ref="B27:K27"/>
    <mergeCell ref="C24:F24"/>
    <mergeCell ref="C25:F25"/>
    <mergeCell ref="B26:F26"/>
    <mergeCell ref="G3:K3"/>
    <mergeCell ref="G4:K4"/>
    <mergeCell ref="B3:F3"/>
    <mergeCell ref="J21:K21"/>
    <mergeCell ref="B6:K6"/>
    <mergeCell ref="B8:K8"/>
    <mergeCell ref="C20:F20"/>
    <mergeCell ref="B21:F21"/>
    <mergeCell ref="C11:C19"/>
    <mergeCell ref="B4:F4"/>
    <mergeCell ref="C9:F9"/>
    <mergeCell ref="C10:F10"/>
    <mergeCell ref="H11:H13"/>
    <mergeCell ref="I11:I13"/>
    <mergeCell ref="G11:G13"/>
    <mergeCell ref="D19:F19"/>
  </mergeCells>
  <pageMargins left="0.70866141732283472" right="0.70866141732283472" top="1.1417322834645669" bottom="0.74803149606299213" header="0.31496062992125984" footer="0.31496062992125984"/>
  <pageSetup scale="39" orientation="landscape" r:id="rId1"/>
  <headerFooter>
    <oddHeader>&amp;L&amp;G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>
          <x14:formula1>
            <xm:f>'[1]výberové polia'!#REF!</xm:f>
          </x14:formula1>
          <xm:sqref>J21:J22 J26 J45:J46 J37 J28</xm:sqref>
        </x14:dataValidation>
        <x14:dataValidation type="list" allowBlank="1" showInputMessage="1" showErrorMessage="1">
          <x14:formula1>
            <xm:f>'výberové polia'!$I$3</xm:f>
          </x14:formula1>
          <xm:sqref>J10</xm:sqref>
        </x14:dataValidation>
        <x14:dataValidation type="list" allowBlank="1" showInputMessage="1" showErrorMessage="1">
          <x14:formula1>
            <xm:f>'výberové polia'!$I$24</xm:f>
          </x14:formula1>
          <xm:sqref>J25</xm:sqref>
        </x14:dataValidation>
        <x14:dataValidation type="list" allowBlank="1" showInputMessage="1" showErrorMessage="1">
          <x14:formula1>
            <xm:f>'výberové polia'!$I$6:$I$7</xm:f>
          </x14:formula1>
          <xm:sqref>J12</xm:sqref>
        </x14:dataValidation>
        <x14:dataValidation type="list" allowBlank="1" showInputMessage="1" showErrorMessage="1">
          <x14:formula1>
            <xm:f>'výberové polia'!$I$8:$I$9</xm:f>
          </x14:formula1>
          <xm:sqref>J13</xm:sqref>
        </x14:dataValidation>
        <x14:dataValidation type="list" allowBlank="1" showInputMessage="1" showErrorMessage="1">
          <x14:formula1>
            <xm:f>'výberové polia'!$I$35:$I$36</xm:f>
          </x14:formula1>
          <xm:sqref>J44</xm:sqref>
        </x14:dataValidation>
        <x14:dataValidation type="list" allowBlank="1" showInputMessage="1" showErrorMessage="1">
          <x14:formula1>
            <xm:f>'výberové polia'!$I$31:$I$32</xm:f>
          </x14:formula1>
          <xm:sqref>J42</xm:sqref>
        </x14:dataValidation>
        <x14:dataValidation type="list" allowBlank="1" showInputMessage="1" showErrorMessage="1">
          <x14:formula1>
            <xm:f>'výberové polia'!$I$25:$I$26</xm:f>
          </x14:formula1>
          <xm:sqref>J35</xm:sqref>
        </x14:dataValidation>
        <x14:dataValidation type="list" allowBlank="1" showInputMessage="1" showErrorMessage="1">
          <x14:formula1>
            <xm:f>'výberové polia'!$I$27:$I$28</xm:f>
          </x14:formula1>
          <xm:sqref>J36</xm:sqref>
        </x14:dataValidation>
        <x14:dataValidation type="list" allowBlank="1" showInputMessage="1" showErrorMessage="1">
          <x14:formula1>
            <xm:f>'výberové polia'!$I$33:$I$34</xm:f>
          </x14:formula1>
          <xm:sqref>J43</xm:sqref>
        </x14:dataValidation>
        <x14:dataValidation type="list" allowBlank="1" showInputMessage="1" showErrorMessage="1">
          <x14:formula1>
            <xm:f>'výberové polia'!$I$29:$I$30</xm:f>
          </x14:formula1>
          <xm:sqref>J41</xm:sqref>
        </x14:dataValidation>
        <x14:dataValidation type="list" allowBlank="1" showInputMessage="1" showErrorMessage="1">
          <x14:formula1>
            <xm:f>'výberové polia'!$I$4:$I$5</xm:f>
          </x14:formula1>
          <xm:sqref>J11</xm:sqref>
        </x14:dataValidation>
        <x14:dataValidation type="list" allowBlank="1" showInputMessage="1" showErrorMessage="1">
          <x14:formula1>
            <xm:f>'výberové polia'!$I$10:$I$11</xm:f>
          </x14:formula1>
          <xm:sqref>J14</xm:sqref>
        </x14:dataValidation>
        <x14:dataValidation type="list" allowBlank="1" showInputMessage="1" showErrorMessage="1">
          <x14:formula1>
            <xm:f>'výberové polia'!$I$12:$I$13</xm:f>
          </x14:formula1>
          <xm:sqref>J15</xm:sqref>
        </x14:dataValidation>
        <x14:dataValidation type="list" allowBlank="1" showInputMessage="1" showErrorMessage="1">
          <x14:formula1>
            <xm:f>'výberové polia'!$I$14:$I$15</xm:f>
          </x14:formula1>
          <xm:sqref>J16</xm:sqref>
        </x14:dataValidation>
        <x14:dataValidation type="list" allowBlank="1" showInputMessage="1" showErrorMessage="1">
          <x14:formula1>
            <xm:f>'výberové polia'!$I$16:$I$17</xm:f>
          </x14:formula1>
          <xm:sqref>J17</xm:sqref>
        </x14:dataValidation>
        <x14:dataValidation type="list" allowBlank="1" showInputMessage="1" showErrorMessage="1">
          <x14:formula1>
            <xm:f>'výberové polia'!$I$18:$I$19</xm:f>
          </x14:formula1>
          <xm:sqref>J18</xm:sqref>
        </x14:dataValidation>
        <x14:dataValidation type="list" allowBlank="1" showInputMessage="1" showErrorMessage="1">
          <x14:formula1>
            <xm:f>'výberové polia'!$I$20:$I$21</xm:f>
          </x14:formula1>
          <xm:sqref>J19</xm:sqref>
        </x14:dataValidation>
        <x14:dataValidation type="list" allowBlank="1" showInputMessage="1" showErrorMessage="1">
          <x14:formula1>
            <xm:f>'výberové polia'!$I$22:$I$23</xm:f>
          </x14:formula1>
          <xm:sqref>J20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="90" zoomScaleNormal="90" workbookViewId="0">
      <selection activeCell="F21" sqref="F21"/>
    </sheetView>
  </sheetViews>
  <sheetFormatPr defaultColWidth="9.140625" defaultRowHeight="15" x14ac:dyDescent="0.25"/>
  <cols>
    <col min="1" max="1" width="44.42578125" style="130" customWidth="1"/>
    <col min="2" max="3" width="18.7109375" style="130" customWidth="1"/>
    <col min="4" max="11" width="17.42578125" style="130" customWidth="1"/>
    <col min="12" max="13" width="12.7109375" style="130" hidden="1" customWidth="1"/>
    <col min="14" max="16384" width="9.140625" style="130"/>
  </cols>
  <sheetData>
    <row r="1" spans="1:13" x14ac:dyDescent="0.25">
      <c r="A1" s="129" t="s">
        <v>109</v>
      </c>
    </row>
    <row r="2" spans="1:13" x14ac:dyDescent="0.25">
      <c r="A2" s="131" t="s">
        <v>115</v>
      </c>
    </row>
    <row r="3" spans="1:13" ht="15.75" thickBot="1" x14ac:dyDescent="0.3">
      <c r="A3" s="131"/>
    </row>
    <row r="4" spans="1:13" ht="15" customHeight="1" x14ac:dyDescent="0.25">
      <c r="A4" s="219" t="s">
        <v>113</v>
      </c>
      <c r="B4" s="221" t="s">
        <v>112</v>
      </c>
      <c r="C4" s="221" t="s">
        <v>114</v>
      </c>
      <c r="D4" s="221" t="s">
        <v>144</v>
      </c>
      <c r="E4" s="221" t="s">
        <v>145</v>
      </c>
      <c r="F4" s="221" t="s">
        <v>146</v>
      </c>
      <c r="G4" s="221" t="s">
        <v>147</v>
      </c>
      <c r="H4" s="217" t="s">
        <v>116</v>
      </c>
      <c r="I4" s="217"/>
      <c r="J4" s="217"/>
      <c r="K4" s="218"/>
    </row>
    <row r="5" spans="1:13" ht="63.75" x14ac:dyDescent="0.25">
      <c r="A5" s="220"/>
      <c r="B5" s="222"/>
      <c r="C5" s="222"/>
      <c r="D5" s="222"/>
      <c r="E5" s="222"/>
      <c r="F5" s="222"/>
      <c r="G5" s="222"/>
      <c r="H5" s="132" t="s">
        <v>148</v>
      </c>
      <c r="I5" s="132" t="s">
        <v>149</v>
      </c>
      <c r="J5" s="132" t="s">
        <v>150</v>
      </c>
      <c r="K5" s="133" t="s">
        <v>151</v>
      </c>
      <c r="L5" s="134" t="s">
        <v>112</v>
      </c>
      <c r="M5" s="134" t="s">
        <v>114</v>
      </c>
    </row>
    <row r="6" spans="1:13" s="138" customFormat="1" ht="39" customHeight="1" x14ac:dyDescent="0.25">
      <c r="A6" s="135" t="s">
        <v>118</v>
      </c>
      <c r="B6" s="136" t="s">
        <v>153</v>
      </c>
      <c r="C6" s="211" t="s">
        <v>143</v>
      </c>
      <c r="D6" s="127"/>
      <c r="E6" s="123" t="str">
        <f>IF(D6="","",L6*D6)</f>
        <v/>
      </c>
      <c r="F6" s="214" t="str">
        <f>IF(SUM('Rozpočet projektu tabuľka'!H11:H13)=0,"",SUM('Rozpočet projektu tabuľka'!H11:H13))</f>
        <v/>
      </c>
      <c r="G6" s="223" t="str">
        <f>IF((AND(SUM(E6:E8)&gt;=SUM(F6:F8),SUM(E6:E8)=0)),"",IF(SUM(E6:E8)&gt;=SUM(F6:F8),"OK","Prekročenie benchmarku"))</f>
        <v/>
      </c>
      <c r="H6" s="127"/>
      <c r="I6" s="123" t="str">
        <f>IF(H6="","",H6*M6)</f>
        <v/>
      </c>
      <c r="J6" s="214" t="str">
        <f>IF(SUM('Rozpočet projektu tabuľka'!H11:H13)=0,"",SUM('Rozpočet projektu tabuľka'!H11:H13))</f>
        <v/>
      </c>
      <c r="K6" s="226" t="str">
        <f>IF((AND(SUM(I6:I8)&gt;=SUM(J6:J8),SUM(I6:I8)=0)),"",IF(SUM(I6:I8)&gt;=SUM(J6:J8),"OK","Prekročenie finančného limitu"))</f>
        <v/>
      </c>
      <c r="L6" s="137">
        <v>115</v>
      </c>
      <c r="M6" s="137">
        <f>L6*1.3</f>
        <v>149.5</v>
      </c>
    </row>
    <row r="7" spans="1:13" s="138" customFormat="1" ht="39" customHeight="1" x14ac:dyDescent="0.25">
      <c r="A7" s="135" t="s">
        <v>119</v>
      </c>
      <c r="B7" s="147" t="s">
        <v>153</v>
      </c>
      <c r="C7" s="212"/>
      <c r="D7" s="127"/>
      <c r="E7" s="123" t="str">
        <f t="shared" ref="E7:E13" si="0">IF(D7="","",L7*D7)</f>
        <v/>
      </c>
      <c r="F7" s="215"/>
      <c r="G7" s="224"/>
      <c r="H7" s="127"/>
      <c r="I7" s="123" t="str">
        <f t="shared" ref="I7:I8" si="1">IF(H7="","",H7*M7)</f>
        <v/>
      </c>
      <c r="J7" s="215"/>
      <c r="K7" s="227"/>
      <c r="L7" s="137">
        <v>115</v>
      </c>
      <c r="M7" s="137">
        <f t="shared" ref="M7:M8" si="2">L7*1.3</f>
        <v>149.5</v>
      </c>
    </row>
    <row r="8" spans="1:13" s="138" customFormat="1" ht="39" customHeight="1" x14ac:dyDescent="0.25">
      <c r="A8" s="135" t="s">
        <v>120</v>
      </c>
      <c r="B8" s="136" t="s">
        <v>154</v>
      </c>
      <c r="C8" s="213"/>
      <c r="D8" s="127"/>
      <c r="E8" s="123" t="str">
        <f t="shared" si="0"/>
        <v/>
      </c>
      <c r="F8" s="216"/>
      <c r="G8" s="225"/>
      <c r="H8" s="127"/>
      <c r="I8" s="123" t="str">
        <f t="shared" si="1"/>
        <v/>
      </c>
      <c r="J8" s="216"/>
      <c r="K8" s="228"/>
      <c r="L8" s="137">
        <v>100</v>
      </c>
      <c r="M8" s="137">
        <f t="shared" si="2"/>
        <v>130</v>
      </c>
    </row>
    <row r="9" spans="1:13" s="138" customFormat="1" ht="39" customHeight="1" x14ac:dyDescent="0.25">
      <c r="A9" s="135" t="s">
        <v>125</v>
      </c>
      <c r="B9" s="136" t="s">
        <v>141</v>
      </c>
      <c r="C9" s="136" t="s">
        <v>142</v>
      </c>
      <c r="D9" s="127"/>
      <c r="E9" s="123" t="str">
        <f>IF(D9="","",L9*D9)</f>
        <v/>
      </c>
      <c r="F9" s="124" t="str">
        <f>IF('Rozpočet projektu tabuľka'!H14=0,"",'Rozpočet projektu tabuľka'!H14)</f>
        <v/>
      </c>
      <c r="G9" s="117" t="str">
        <f>IF(E9="","",IF(E9&gt;=F9,"OK","Prekročenie benchmarku"))</f>
        <v/>
      </c>
      <c r="H9" s="229" t="s">
        <v>152</v>
      </c>
      <c r="I9" s="230"/>
      <c r="J9" s="230"/>
      <c r="K9" s="231"/>
      <c r="L9" s="137">
        <v>70</v>
      </c>
      <c r="M9" s="137">
        <v>0</v>
      </c>
    </row>
    <row r="10" spans="1:13" s="138" customFormat="1" ht="39" customHeight="1" x14ac:dyDescent="0.25">
      <c r="A10" s="135" t="s">
        <v>124</v>
      </c>
      <c r="B10" s="136" t="s">
        <v>155</v>
      </c>
      <c r="C10" s="136" t="s">
        <v>160</v>
      </c>
      <c r="D10" s="127"/>
      <c r="E10" s="123" t="str">
        <f t="shared" si="0"/>
        <v/>
      </c>
      <c r="F10" s="124" t="str">
        <f>IF('Rozpočet projektu tabuľka'!H15=0,"",'Rozpočet projektu tabuľka'!H15)</f>
        <v/>
      </c>
      <c r="G10" s="117" t="str">
        <f t="shared" ref="G10:G13" si="3">IF(E10="","",IF(E10&gt;=F10,"OK","Prekročenie benchmarku"))</f>
        <v/>
      </c>
      <c r="H10" s="127"/>
      <c r="I10" s="123" t="str">
        <f t="shared" ref="I10:I12" si="4">IF(H10="","",H10*M10)</f>
        <v/>
      </c>
      <c r="J10" s="124" t="str">
        <f t="shared" ref="J10:J12" si="5">F10</f>
        <v/>
      </c>
      <c r="K10" s="115" t="str">
        <f t="shared" ref="K10:K12" si="6">IF(I10="","",IF(I10&gt;=J10,"OK","Prekročenie finančného limitu"))</f>
        <v/>
      </c>
      <c r="L10" s="137">
        <v>1490</v>
      </c>
      <c r="M10" s="137">
        <v>2085</v>
      </c>
    </row>
    <row r="11" spans="1:13" s="138" customFormat="1" ht="39" customHeight="1" x14ac:dyDescent="0.25">
      <c r="A11" s="135" t="s">
        <v>123</v>
      </c>
      <c r="B11" s="136" t="s">
        <v>156</v>
      </c>
      <c r="C11" s="136" t="s">
        <v>161</v>
      </c>
      <c r="D11" s="127"/>
      <c r="E11" s="123" t="str">
        <f>IF(D11="","",L11*D11)</f>
        <v/>
      </c>
      <c r="F11" s="124" t="str">
        <f>IF('Rozpočet projektu tabuľka'!H16=0,"",'Rozpočet projektu tabuľka'!H16)</f>
        <v/>
      </c>
      <c r="G11" s="117" t="str">
        <f t="shared" si="3"/>
        <v/>
      </c>
      <c r="H11" s="127"/>
      <c r="I11" s="123" t="str">
        <f t="shared" si="4"/>
        <v/>
      </c>
      <c r="J11" s="124" t="str">
        <f t="shared" si="5"/>
        <v/>
      </c>
      <c r="K11" s="115" t="str">
        <f t="shared" si="6"/>
        <v/>
      </c>
      <c r="L11" s="137">
        <v>1200</v>
      </c>
      <c r="M11" s="137">
        <v>1680</v>
      </c>
    </row>
    <row r="12" spans="1:13" s="138" customFormat="1" ht="39" customHeight="1" x14ac:dyDescent="0.25">
      <c r="A12" s="135" t="s">
        <v>126</v>
      </c>
      <c r="B12" s="136" t="s">
        <v>157</v>
      </c>
      <c r="C12" s="136" t="s">
        <v>162</v>
      </c>
      <c r="D12" s="127"/>
      <c r="E12" s="123" t="str">
        <f t="shared" si="0"/>
        <v/>
      </c>
      <c r="F12" s="124" t="str">
        <f>IF('Rozpočet projektu tabuľka'!H17=0,"",'Rozpočet projektu tabuľka'!H17)</f>
        <v/>
      </c>
      <c r="G12" s="117" t="str">
        <f t="shared" si="3"/>
        <v/>
      </c>
      <c r="H12" s="127"/>
      <c r="I12" s="123" t="str">
        <f t="shared" si="4"/>
        <v/>
      </c>
      <c r="J12" s="124" t="str">
        <f t="shared" si="5"/>
        <v/>
      </c>
      <c r="K12" s="115" t="str">
        <f t="shared" si="6"/>
        <v/>
      </c>
      <c r="L12" s="137">
        <v>1790</v>
      </c>
      <c r="M12" s="137">
        <v>2515</v>
      </c>
    </row>
    <row r="13" spans="1:13" s="138" customFormat="1" ht="39" customHeight="1" x14ac:dyDescent="0.25">
      <c r="A13" s="135" t="s">
        <v>127</v>
      </c>
      <c r="B13" s="136" t="s">
        <v>158</v>
      </c>
      <c r="C13" s="136" t="s">
        <v>142</v>
      </c>
      <c r="D13" s="127"/>
      <c r="E13" s="123" t="str">
        <f t="shared" si="0"/>
        <v/>
      </c>
      <c r="F13" s="124" t="str">
        <f>IF('Rozpočet projektu tabuľka'!H18=0,"",'Rozpočet projektu tabuľka'!H18)</f>
        <v/>
      </c>
      <c r="G13" s="117" t="str">
        <f t="shared" si="3"/>
        <v/>
      </c>
      <c r="H13" s="232" t="s">
        <v>152</v>
      </c>
      <c r="I13" s="233"/>
      <c r="J13" s="233"/>
      <c r="K13" s="234"/>
      <c r="L13" s="137">
        <v>615</v>
      </c>
      <c r="M13" s="137">
        <v>0</v>
      </c>
    </row>
    <row r="14" spans="1:13" s="138" customFormat="1" ht="39" customHeight="1" thickBot="1" x14ac:dyDescent="0.3">
      <c r="A14" s="139" t="s">
        <v>138</v>
      </c>
      <c r="B14" s="140" t="s">
        <v>159</v>
      </c>
      <c r="C14" s="140" t="s">
        <v>142</v>
      </c>
      <c r="D14" s="128"/>
      <c r="E14" s="125" t="str">
        <f>IF(D14="","",L14*D14)</f>
        <v/>
      </c>
      <c r="F14" s="126" t="str">
        <f>IF('Rozpočet projektu tabuľka'!H19=0,"",'Rozpočet projektu tabuľka'!H19)</f>
        <v/>
      </c>
      <c r="G14" s="114" t="str">
        <f>IF(E14="","",IF(E14&gt;=F14,"OK","Prekročenie benchmarku"))</f>
        <v/>
      </c>
      <c r="H14" s="208" t="s">
        <v>152</v>
      </c>
      <c r="I14" s="209"/>
      <c r="J14" s="209"/>
      <c r="K14" s="210"/>
      <c r="L14" s="137">
        <v>115</v>
      </c>
      <c r="M14" s="137">
        <v>0</v>
      </c>
    </row>
    <row r="15" spans="1:13" ht="24" customHeight="1" x14ac:dyDescent="0.25">
      <c r="A15" s="141" t="s">
        <v>108</v>
      </c>
      <c r="D15" s="142"/>
    </row>
    <row r="16" spans="1:13" x14ac:dyDescent="0.25">
      <c r="A16" s="143"/>
      <c r="B16" s="144"/>
      <c r="C16" s="144"/>
      <c r="D16" s="142"/>
    </row>
    <row r="17" spans="4:5" x14ac:dyDescent="0.25">
      <c r="D17" s="142"/>
    </row>
    <row r="18" spans="4:5" x14ac:dyDescent="0.25">
      <c r="D18" s="142"/>
      <c r="E18" s="138"/>
    </row>
    <row r="19" spans="4:5" x14ac:dyDescent="0.25">
      <c r="D19" s="142"/>
    </row>
    <row r="20" spans="4:5" x14ac:dyDescent="0.25">
      <c r="D20" s="142"/>
    </row>
    <row r="21" spans="4:5" x14ac:dyDescent="0.25">
      <c r="D21" s="142"/>
    </row>
    <row r="22" spans="4:5" x14ac:dyDescent="0.25">
      <c r="D22" s="142"/>
    </row>
    <row r="23" spans="4:5" x14ac:dyDescent="0.25">
      <c r="D23" s="142"/>
    </row>
    <row r="24" spans="4:5" x14ac:dyDescent="0.25">
      <c r="D24" s="142"/>
    </row>
    <row r="25" spans="4:5" ht="15" customHeight="1" x14ac:dyDescent="0.25">
      <c r="D25" s="145"/>
    </row>
    <row r="26" spans="4:5" x14ac:dyDescent="0.25">
      <c r="D26" s="145"/>
    </row>
    <row r="27" spans="4:5" x14ac:dyDescent="0.25">
      <c r="D27" s="145"/>
    </row>
    <row r="28" spans="4:5" x14ac:dyDescent="0.25">
      <c r="D28" s="145"/>
    </row>
    <row r="29" spans="4:5" x14ac:dyDescent="0.25">
      <c r="D29" s="145"/>
    </row>
    <row r="30" spans="4:5" x14ac:dyDescent="0.25">
      <c r="D30" s="145"/>
    </row>
    <row r="31" spans="4:5" x14ac:dyDescent="0.25">
      <c r="D31" s="145"/>
    </row>
    <row r="32" spans="4:5" x14ac:dyDescent="0.25">
      <c r="D32" s="145"/>
    </row>
    <row r="33" spans="4:4" x14ac:dyDescent="0.25">
      <c r="D33" s="146"/>
    </row>
    <row r="34" spans="4:4" x14ac:dyDescent="0.25">
      <c r="D34" s="146"/>
    </row>
    <row r="35" spans="4:4" x14ac:dyDescent="0.25">
      <c r="D35" s="146"/>
    </row>
    <row r="36" spans="4:4" x14ac:dyDescent="0.25">
      <c r="D36" s="146"/>
    </row>
    <row r="37" spans="4:4" x14ac:dyDescent="0.25">
      <c r="D37" s="146"/>
    </row>
  </sheetData>
  <sheetProtection algorithmName="SHA-512" hashValue="i+EefqrkahdK4J31FRbMj5eVvHJoA3i3uafl37oLEmLDu/lifUIRWyyiLKLhkNSPkHAdeO3o0/ocsQOIGZChIQ==" saltValue="qWA7p+VqbiIjKQ7Gep1Thg==" spinCount="100000" sheet="1" objects="1" scenarios="1"/>
  <mergeCells count="16">
    <mergeCell ref="H14:K14"/>
    <mergeCell ref="C6:C8"/>
    <mergeCell ref="F6:F8"/>
    <mergeCell ref="H4:K4"/>
    <mergeCell ref="A4:A5"/>
    <mergeCell ref="B4:B5"/>
    <mergeCell ref="C4:C5"/>
    <mergeCell ref="D4:D5"/>
    <mergeCell ref="E4:E5"/>
    <mergeCell ref="F4:F5"/>
    <mergeCell ref="G4:G5"/>
    <mergeCell ref="G6:G8"/>
    <mergeCell ref="J6:J8"/>
    <mergeCell ref="K6:K8"/>
    <mergeCell ref="H9:K9"/>
    <mergeCell ref="H13:K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D7" sqref="D7:I7"/>
    </sheetView>
  </sheetViews>
  <sheetFormatPr defaultColWidth="9.140625" defaultRowHeight="15" x14ac:dyDescent="0.25"/>
  <cols>
    <col min="1" max="1" width="1.85546875" style="8" customWidth="1"/>
    <col min="2" max="2" width="11.28515625" style="8" customWidth="1"/>
    <col min="3" max="3" width="12.7109375" style="8" customWidth="1"/>
    <col min="4" max="4" width="6.7109375" style="8" customWidth="1"/>
    <col min="5" max="5" width="9.140625" style="8"/>
    <col min="6" max="6" width="13.28515625" style="8" customWidth="1"/>
    <col min="7" max="7" width="20" style="8" customWidth="1"/>
    <col min="8" max="8" width="10.42578125" style="8" customWidth="1"/>
    <col min="9" max="9" width="36.5703125" style="8" customWidth="1"/>
    <col min="10" max="10" width="24" style="8" customWidth="1"/>
    <col min="11" max="16384" width="9.140625" style="8"/>
  </cols>
  <sheetData>
    <row r="1" spans="1:10" ht="8.2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22.5" customHeight="1" x14ac:dyDescent="0.25">
      <c r="A2" s="12"/>
      <c r="B2" s="15" t="s">
        <v>67</v>
      </c>
      <c r="C2" s="14"/>
      <c r="D2" s="14"/>
      <c r="E2" s="14"/>
      <c r="F2" s="14"/>
      <c r="G2" s="14"/>
      <c r="H2" s="14"/>
      <c r="I2" s="14"/>
      <c r="J2" s="13"/>
    </row>
    <row r="3" spans="1:10" x14ac:dyDescent="0.25">
      <c r="A3" s="12"/>
      <c r="B3" s="14" t="s">
        <v>35</v>
      </c>
      <c r="C3" s="14"/>
      <c r="D3" s="14"/>
      <c r="E3" s="14"/>
      <c r="F3" s="14"/>
      <c r="G3" s="14"/>
      <c r="H3" s="14"/>
      <c r="I3" s="14"/>
      <c r="J3" s="13"/>
    </row>
    <row r="4" spans="1:10" ht="19.5" customHeight="1" x14ac:dyDescent="0.25">
      <c r="A4" s="12"/>
      <c r="B4" s="235" t="s">
        <v>1</v>
      </c>
      <c r="C4" s="236"/>
      <c r="D4" s="237"/>
      <c r="E4" s="238"/>
      <c r="F4" s="238"/>
      <c r="G4" s="238"/>
      <c r="H4" s="238"/>
      <c r="I4" s="239"/>
      <c r="J4" s="13"/>
    </row>
    <row r="5" spans="1:10" ht="19.5" customHeight="1" x14ac:dyDescent="0.25">
      <c r="A5" s="12"/>
      <c r="B5" s="240" t="s">
        <v>2</v>
      </c>
      <c r="C5" s="241"/>
      <c r="D5" s="237"/>
      <c r="E5" s="238"/>
      <c r="F5" s="238"/>
      <c r="G5" s="238"/>
      <c r="H5" s="238"/>
      <c r="I5" s="239"/>
      <c r="J5" s="13"/>
    </row>
    <row r="6" spans="1:10" x14ac:dyDescent="0.25">
      <c r="A6" s="12"/>
      <c r="B6" s="14"/>
      <c r="C6" s="14"/>
      <c r="D6" s="14"/>
      <c r="E6" s="14"/>
      <c r="F6" s="14"/>
      <c r="G6" s="14"/>
      <c r="H6" s="14"/>
      <c r="I6" s="14"/>
      <c r="J6" s="13"/>
    </row>
    <row r="7" spans="1:10" x14ac:dyDescent="0.25">
      <c r="A7" s="12"/>
      <c r="B7" s="247" t="s">
        <v>81</v>
      </c>
      <c r="C7" s="248"/>
      <c r="D7" s="244"/>
      <c r="E7" s="245"/>
      <c r="F7" s="245"/>
      <c r="G7" s="245"/>
      <c r="H7" s="245"/>
      <c r="I7" s="246"/>
      <c r="J7" s="13"/>
    </row>
    <row r="8" spans="1:10" ht="30.75" customHeight="1" x14ac:dyDescent="0.25">
      <c r="A8" s="16"/>
      <c r="B8" s="242" t="s">
        <v>82</v>
      </c>
      <c r="C8" s="243"/>
      <c r="D8" s="244"/>
      <c r="E8" s="245"/>
      <c r="F8" s="245"/>
      <c r="G8" s="245"/>
      <c r="H8" s="245"/>
      <c r="I8" s="246"/>
      <c r="J8" s="17"/>
    </row>
    <row r="9" spans="1:10" ht="12.75" customHeight="1" x14ac:dyDescent="0.25">
      <c r="A9" s="16"/>
      <c r="B9" s="18"/>
      <c r="C9" s="18"/>
      <c r="D9" s="18"/>
      <c r="E9" s="18"/>
      <c r="F9" s="18"/>
      <c r="G9" s="18"/>
      <c r="H9" s="18"/>
      <c r="I9" s="18"/>
      <c r="J9" s="17"/>
    </row>
    <row r="10" spans="1:10" ht="19.5" customHeight="1" x14ac:dyDescent="0.25">
      <c r="A10" s="16"/>
      <c r="B10" s="25" t="s">
        <v>36</v>
      </c>
      <c r="C10" s="25"/>
      <c r="D10" s="19"/>
      <c r="E10" s="18"/>
      <c r="F10" s="18"/>
      <c r="G10" s="18"/>
      <c r="H10" s="18"/>
      <c r="I10" s="18"/>
      <c r="J10" s="17"/>
    </row>
    <row r="11" spans="1:10" ht="15" customHeight="1" x14ac:dyDescent="0.25">
      <c r="A11" s="16"/>
      <c r="B11" s="249" t="s">
        <v>30</v>
      </c>
      <c r="C11" s="249" t="s">
        <v>37</v>
      </c>
      <c r="D11" s="249"/>
      <c r="E11" s="249"/>
      <c r="F11" s="249" t="s">
        <v>38</v>
      </c>
      <c r="G11" s="249"/>
      <c r="H11" s="250" t="s">
        <v>39</v>
      </c>
      <c r="I11" s="252" t="s">
        <v>40</v>
      </c>
      <c r="J11" s="254" t="s">
        <v>41</v>
      </c>
    </row>
    <row r="12" spans="1:10" x14ac:dyDescent="0.25">
      <c r="A12" s="16"/>
      <c r="B12" s="249"/>
      <c r="C12" s="249"/>
      <c r="D12" s="249"/>
      <c r="E12" s="249"/>
      <c r="F12" s="26" t="s">
        <v>42</v>
      </c>
      <c r="G12" s="26" t="s">
        <v>43</v>
      </c>
      <c r="H12" s="251"/>
      <c r="I12" s="252"/>
      <c r="J12" s="254"/>
    </row>
    <row r="13" spans="1:10" s="29" customFormat="1" x14ac:dyDescent="0.25">
      <c r="A13" s="30"/>
      <c r="B13" s="31" t="s">
        <v>8</v>
      </c>
      <c r="C13" s="255"/>
      <c r="D13" s="256"/>
      <c r="E13" s="257"/>
      <c r="F13" s="20"/>
      <c r="G13" s="32">
        <f>ROUND(F13*1.2,2)</f>
        <v>0</v>
      </c>
      <c r="H13" s="32"/>
      <c r="I13" s="34"/>
      <c r="J13" s="33"/>
    </row>
    <row r="14" spans="1:10" s="29" customFormat="1" x14ac:dyDescent="0.25">
      <c r="A14" s="30"/>
      <c r="B14" s="31" t="s">
        <v>9</v>
      </c>
      <c r="C14" s="258"/>
      <c r="D14" s="258"/>
      <c r="E14" s="259"/>
      <c r="F14" s="20"/>
      <c r="G14" s="32">
        <f t="shared" ref="G14:G15" si="0">ROUND(F14*1.2,2)</f>
        <v>0</v>
      </c>
      <c r="H14" s="32"/>
      <c r="I14" s="34"/>
      <c r="J14" s="33"/>
    </row>
    <row r="15" spans="1:10" s="29" customFormat="1" ht="15" customHeight="1" x14ac:dyDescent="0.25">
      <c r="A15" s="30"/>
      <c r="B15" s="31" t="s">
        <v>10</v>
      </c>
      <c r="C15" s="259"/>
      <c r="D15" s="260"/>
      <c r="E15" s="260"/>
      <c r="F15" s="20"/>
      <c r="G15" s="32">
        <f t="shared" si="0"/>
        <v>0</v>
      </c>
      <c r="H15" s="32"/>
      <c r="I15" s="34"/>
      <c r="J15" s="33"/>
    </row>
    <row r="16" spans="1:10" x14ac:dyDescent="0.25">
      <c r="A16" s="16"/>
      <c r="B16" s="18"/>
      <c r="C16" s="18"/>
      <c r="D16" s="253" t="s">
        <v>79</v>
      </c>
      <c r="E16" s="253"/>
      <c r="F16" s="27"/>
      <c r="G16" s="28">
        <f>AVERAGE(G13:G15)</f>
        <v>0</v>
      </c>
      <c r="H16" s="18"/>
      <c r="I16" s="18"/>
      <c r="J16" s="17"/>
    </row>
    <row r="17" spans="1:11" ht="26.25" customHeight="1" x14ac:dyDescent="0.25">
      <c r="A17" s="16"/>
      <c r="B17" s="21" t="s">
        <v>44</v>
      </c>
      <c r="C17" s="18"/>
      <c r="D17" s="18"/>
      <c r="E17" s="18"/>
      <c r="F17" s="18"/>
      <c r="G17" s="18"/>
      <c r="H17" s="18"/>
      <c r="I17" s="18"/>
      <c r="J17" s="17"/>
    </row>
    <row r="18" spans="1:11" ht="9" customHeight="1" x14ac:dyDescent="0.25">
      <c r="A18" s="16"/>
      <c r="B18" s="18"/>
      <c r="C18" s="18"/>
      <c r="D18" s="18"/>
      <c r="E18" s="18"/>
      <c r="F18" s="18"/>
      <c r="G18" s="18"/>
      <c r="H18" s="18"/>
      <c r="I18" s="18"/>
      <c r="J18" s="17"/>
    </row>
    <row r="19" spans="1:11" ht="19.5" customHeight="1" x14ac:dyDescent="0.25">
      <c r="A19" s="16"/>
      <c r="B19" s="265" t="s">
        <v>45</v>
      </c>
      <c r="C19" s="265"/>
      <c r="D19" s="266" t="s">
        <v>35</v>
      </c>
      <c r="E19" s="267"/>
      <c r="F19" s="267"/>
      <c r="G19" s="267"/>
      <c r="H19" s="267"/>
      <c r="I19" s="268"/>
      <c r="J19" s="17"/>
    </row>
    <row r="20" spans="1:11" ht="30.75" customHeight="1" x14ac:dyDescent="0.25">
      <c r="A20" s="16"/>
      <c r="B20" s="265" t="s">
        <v>84</v>
      </c>
      <c r="C20" s="265"/>
      <c r="D20" s="269" t="s">
        <v>83</v>
      </c>
      <c r="E20" s="269"/>
      <c r="F20" s="269"/>
      <c r="G20" s="269"/>
      <c r="H20" s="269"/>
      <c r="I20" s="269"/>
      <c r="J20" s="17"/>
    </row>
    <row r="21" spans="1:11" ht="18.75" customHeight="1" x14ac:dyDescent="0.25">
      <c r="A21" s="16"/>
      <c r="B21" s="18"/>
      <c r="C21" s="18"/>
      <c r="D21" s="18"/>
      <c r="E21" s="18"/>
      <c r="F21" s="18"/>
      <c r="G21" s="18"/>
      <c r="H21" s="18"/>
      <c r="I21" s="18"/>
      <c r="J21" s="17"/>
    </row>
    <row r="22" spans="1:11" x14ac:dyDescent="0.25">
      <c r="A22" s="16"/>
      <c r="B22" s="18"/>
      <c r="C22" s="18"/>
      <c r="D22" s="18"/>
      <c r="E22" s="18"/>
      <c r="F22" s="18"/>
      <c r="G22" s="18"/>
      <c r="H22" s="18"/>
      <c r="I22" s="18"/>
      <c r="J22" s="17"/>
    </row>
    <row r="23" spans="1:11" x14ac:dyDescent="0.25">
      <c r="A23" s="16"/>
      <c r="B23" s="22" t="s">
        <v>46</v>
      </c>
      <c r="C23" s="22"/>
      <c r="D23" s="22"/>
      <c r="E23" s="22"/>
      <c r="F23" s="18"/>
      <c r="G23" s="270" t="s">
        <v>47</v>
      </c>
      <c r="H23" s="270"/>
      <c r="I23" s="270"/>
      <c r="J23" s="17"/>
    </row>
    <row r="24" spans="1:11" x14ac:dyDescent="0.25">
      <c r="A24" s="16"/>
      <c r="B24" s="18"/>
      <c r="C24" s="18"/>
      <c r="D24" s="18"/>
      <c r="E24" s="18"/>
      <c r="F24" s="18"/>
      <c r="G24" s="270" t="s">
        <v>48</v>
      </c>
      <c r="H24" s="270"/>
      <c r="I24" s="270"/>
      <c r="J24" s="17"/>
    </row>
    <row r="25" spans="1:11" ht="44.25" customHeight="1" x14ac:dyDescent="0.25">
      <c r="A25" s="16"/>
      <c r="B25" s="18"/>
      <c r="C25" s="18"/>
      <c r="D25" s="18"/>
      <c r="E25" s="18"/>
      <c r="F25" s="18"/>
      <c r="G25" s="18"/>
      <c r="H25" s="18"/>
      <c r="I25" s="18"/>
      <c r="J25" s="17"/>
    </row>
    <row r="26" spans="1:11" ht="294.75" customHeight="1" x14ac:dyDescent="0.25">
      <c r="A26" s="16"/>
      <c r="B26" s="261" t="s">
        <v>85</v>
      </c>
      <c r="C26" s="261"/>
      <c r="D26" s="261"/>
      <c r="E26" s="261"/>
      <c r="F26" s="261"/>
      <c r="G26" s="261"/>
      <c r="H26" s="261"/>
      <c r="I26" s="261"/>
      <c r="J26" s="262"/>
    </row>
    <row r="27" spans="1:11" ht="57" customHeight="1" thickBot="1" x14ac:dyDescent="0.3">
      <c r="A27" s="23"/>
      <c r="B27" s="263" t="s">
        <v>86</v>
      </c>
      <c r="C27" s="263"/>
      <c r="D27" s="263"/>
      <c r="E27" s="263"/>
      <c r="F27" s="263"/>
      <c r="G27" s="263"/>
      <c r="H27" s="263"/>
      <c r="I27" s="263"/>
      <c r="J27" s="264"/>
      <c r="K27" s="24"/>
    </row>
  </sheetData>
  <sheetProtection formatRows="0" selectLockedCells="1"/>
  <sortState ref="G19:G24">
    <sortCondition ref="G19"/>
  </sortState>
  <mergeCells count="26">
    <mergeCell ref="B26:J26"/>
    <mergeCell ref="B27:J27"/>
    <mergeCell ref="B19:C19"/>
    <mergeCell ref="D19:I19"/>
    <mergeCell ref="B20:C20"/>
    <mergeCell ref="D20:I20"/>
    <mergeCell ref="G23:I23"/>
    <mergeCell ref="G24:I24"/>
    <mergeCell ref="D16:E16"/>
    <mergeCell ref="J11:J12"/>
    <mergeCell ref="C13:E13"/>
    <mergeCell ref="C14:E14"/>
    <mergeCell ref="C15:E15"/>
    <mergeCell ref="B11:B12"/>
    <mergeCell ref="C11:E12"/>
    <mergeCell ref="F11:G11"/>
    <mergeCell ref="H11:H12"/>
    <mergeCell ref="I11:I12"/>
    <mergeCell ref="B4:C4"/>
    <mergeCell ref="D4:I4"/>
    <mergeCell ref="B5:C5"/>
    <mergeCell ref="D5:I5"/>
    <mergeCell ref="B8:C8"/>
    <mergeCell ref="D8:I8"/>
    <mergeCell ref="B7:C7"/>
    <mergeCell ref="D7:I7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view="pageBreakPreview" topLeftCell="C1" zoomScale="80" zoomScaleNormal="100" zoomScaleSheetLayoutView="80" workbookViewId="0">
      <selection activeCell="I33" sqref="I33:I34"/>
    </sheetView>
  </sheetViews>
  <sheetFormatPr defaultRowHeight="15" x14ac:dyDescent="0.25"/>
  <cols>
    <col min="1" max="1" width="51" customWidth="1"/>
    <col min="2" max="2" width="48.5703125" customWidth="1"/>
    <col min="7" max="7" width="69.5703125" customWidth="1"/>
    <col min="8" max="8" width="18" customWidth="1"/>
    <col min="9" max="9" width="47.28515625" customWidth="1"/>
    <col min="10" max="10" width="18" customWidth="1"/>
    <col min="12" max="12" width="115.42578125" customWidth="1"/>
  </cols>
  <sheetData>
    <row r="1" spans="1:12" x14ac:dyDescent="0.25">
      <c r="A1" s="4" t="s">
        <v>7</v>
      </c>
    </row>
    <row r="2" spans="1:12" s="6" customFormat="1" ht="29.25" customHeight="1" x14ac:dyDescent="0.25">
      <c r="A2" s="5" t="s">
        <v>18</v>
      </c>
      <c r="B2" s="6" t="s">
        <v>59</v>
      </c>
      <c r="K2" s="91"/>
      <c r="L2" s="89"/>
    </row>
    <row r="3" spans="1:12" s="6" customFormat="1" ht="29.25" customHeight="1" x14ac:dyDescent="0.25">
      <c r="A3" s="5" t="s">
        <v>19</v>
      </c>
      <c r="B3" s="6" t="s">
        <v>60</v>
      </c>
      <c r="G3" s="91" t="s">
        <v>17</v>
      </c>
      <c r="H3" s="96" t="s">
        <v>96</v>
      </c>
      <c r="I3" s="121" t="s">
        <v>92</v>
      </c>
      <c r="K3" s="96" t="s">
        <v>8</v>
      </c>
      <c r="L3" s="89" t="s">
        <v>87</v>
      </c>
    </row>
    <row r="4" spans="1:12" s="6" customFormat="1" ht="29.25" customHeight="1" x14ac:dyDescent="0.25">
      <c r="A4" s="5" t="s">
        <v>20</v>
      </c>
      <c r="G4" s="119" t="s">
        <v>118</v>
      </c>
      <c r="H4" s="96" t="s">
        <v>9</v>
      </c>
      <c r="I4" s="121" t="s">
        <v>88</v>
      </c>
      <c r="K4" s="96" t="s">
        <v>9</v>
      </c>
      <c r="L4" s="89" t="s">
        <v>88</v>
      </c>
    </row>
    <row r="5" spans="1:12" s="6" customFormat="1" ht="27" customHeight="1" x14ac:dyDescent="0.25">
      <c r="A5" s="5" t="s">
        <v>21</v>
      </c>
      <c r="G5" s="91"/>
      <c r="H5" s="96" t="s">
        <v>10</v>
      </c>
      <c r="I5" s="121" t="s">
        <v>89</v>
      </c>
      <c r="K5" s="96" t="s">
        <v>10</v>
      </c>
      <c r="L5" s="89" t="s">
        <v>89</v>
      </c>
    </row>
    <row r="6" spans="1:12" s="6" customFormat="1" ht="27" customHeight="1" x14ac:dyDescent="0.25">
      <c r="A6" s="5" t="s">
        <v>22</v>
      </c>
      <c r="G6" s="119" t="s">
        <v>121</v>
      </c>
      <c r="H6" s="96" t="s">
        <v>9</v>
      </c>
      <c r="I6" s="121" t="s">
        <v>88</v>
      </c>
      <c r="K6" s="96" t="s">
        <v>72</v>
      </c>
      <c r="L6" s="90" t="s">
        <v>90</v>
      </c>
    </row>
    <row r="7" spans="1:12" ht="36.75" customHeight="1" x14ac:dyDescent="0.25">
      <c r="G7" s="120"/>
      <c r="H7" s="96" t="s">
        <v>10</v>
      </c>
      <c r="I7" s="121" t="s">
        <v>89</v>
      </c>
      <c r="K7" s="96" t="s">
        <v>97</v>
      </c>
      <c r="L7" s="90" t="s">
        <v>91</v>
      </c>
    </row>
    <row r="8" spans="1:12" ht="27" customHeight="1" x14ac:dyDescent="0.25">
      <c r="A8" s="4" t="s">
        <v>56</v>
      </c>
      <c r="G8" s="119" t="s">
        <v>122</v>
      </c>
      <c r="H8" s="96" t="s">
        <v>9</v>
      </c>
      <c r="I8" s="121" t="s">
        <v>88</v>
      </c>
      <c r="K8" s="96" t="s">
        <v>98</v>
      </c>
      <c r="L8" s="90" t="s">
        <v>105</v>
      </c>
    </row>
    <row r="9" spans="1:12" ht="36.75" customHeight="1" x14ac:dyDescent="0.25">
      <c r="A9" s="5" t="s">
        <v>58</v>
      </c>
      <c r="G9" s="120"/>
      <c r="H9" s="96" t="s">
        <v>10</v>
      </c>
      <c r="I9" s="121" t="s">
        <v>89</v>
      </c>
      <c r="K9" s="96" t="s">
        <v>96</v>
      </c>
      <c r="L9" s="90" t="s">
        <v>92</v>
      </c>
    </row>
    <row r="10" spans="1:12" ht="31.5" customHeight="1" x14ac:dyDescent="0.25">
      <c r="A10" s="5" t="s">
        <v>78</v>
      </c>
      <c r="G10" s="119" t="s">
        <v>125</v>
      </c>
      <c r="H10" s="96" t="s">
        <v>9</v>
      </c>
      <c r="I10" s="121" t="s">
        <v>88</v>
      </c>
      <c r="K10" s="96" t="s">
        <v>95</v>
      </c>
      <c r="L10" s="90" t="s">
        <v>104</v>
      </c>
    </row>
    <row r="11" spans="1:12" ht="34.5" customHeight="1" x14ac:dyDescent="0.25">
      <c r="A11" s="5"/>
      <c r="G11" s="120"/>
      <c r="H11" s="96" t="s">
        <v>10</v>
      </c>
      <c r="I11" s="121" t="s">
        <v>89</v>
      </c>
      <c r="K11" s="96" t="s">
        <v>106</v>
      </c>
      <c r="L11" s="90" t="s">
        <v>103</v>
      </c>
    </row>
    <row r="12" spans="1:12" ht="27" customHeight="1" x14ac:dyDescent="0.25">
      <c r="G12" s="119" t="s">
        <v>130</v>
      </c>
      <c r="H12" s="96" t="s">
        <v>9</v>
      </c>
      <c r="I12" s="121" t="s">
        <v>88</v>
      </c>
      <c r="K12" s="120"/>
      <c r="L12" s="90"/>
    </row>
    <row r="13" spans="1:12" ht="27" customHeight="1" x14ac:dyDescent="0.25">
      <c r="A13" s="4" t="s">
        <v>51</v>
      </c>
      <c r="G13" s="120"/>
      <c r="H13" s="96" t="s">
        <v>10</v>
      </c>
      <c r="I13" s="121" t="s">
        <v>89</v>
      </c>
      <c r="K13" s="120"/>
      <c r="L13" s="90"/>
    </row>
    <row r="14" spans="1:12" ht="33" customHeight="1" x14ac:dyDescent="0.25">
      <c r="A14" s="5" t="s">
        <v>52</v>
      </c>
      <c r="G14" s="119" t="s">
        <v>131</v>
      </c>
      <c r="H14" s="96" t="s">
        <v>9</v>
      </c>
      <c r="I14" s="121" t="s">
        <v>88</v>
      </c>
      <c r="L14" s="88"/>
    </row>
    <row r="15" spans="1:12" ht="27" customHeight="1" x14ac:dyDescent="0.25">
      <c r="A15" s="5" t="s">
        <v>53</v>
      </c>
      <c r="G15" s="120"/>
      <c r="H15" s="96" t="s">
        <v>10</v>
      </c>
      <c r="I15" s="121" t="s">
        <v>89</v>
      </c>
      <c r="J15" s="105"/>
      <c r="L15" s="88"/>
    </row>
    <row r="16" spans="1:12" ht="27" customHeight="1" x14ac:dyDescent="0.25">
      <c r="A16" s="5" t="s">
        <v>54</v>
      </c>
      <c r="G16" s="119" t="s">
        <v>134</v>
      </c>
      <c r="H16" s="96" t="s">
        <v>9</v>
      </c>
      <c r="I16" s="121" t="s">
        <v>88</v>
      </c>
      <c r="L16" s="88"/>
    </row>
    <row r="17" spans="1:12" ht="27" customHeight="1" x14ac:dyDescent="0.25">
      <c r="G17" s="120"/>
      <c r="H17" s="96" t="s">
        <v>10</v>
      </c>
      <c r="I17" s="121" t="s">
        <v>89</v>
      </c>
      <c r="L17" s="88"/>
    </row>
    <row r="18" spans="1:12" ht="34.5" customHeight="1" x14ac:dyDescent="0.25">
      <c r="G18" s="119" t="s">
        <v>135</v>
      </c>
      <c r="H18" s="96" t="s">
        <v>9</v>
      </c>
      <c r="I18" s="121" t="s">
        <v>88</v>
      </c>
      <c r="J18" s="106"/>
      <c r="L18" s="88"/>
    </row>
    <row r="19" spans="1:12" ht="27" customHeight="1" x14ac:dyDescent="0.25">
      <c r="A19" s="37" t="s">
        <v>57</v>
      </c>
      <c r="G19" s="120"/>
      <c r="H19" s="96" t="s">
        <v>10</v>
      </c>
      <c r="I19" s="121" t="s">
        <v>89</v>
      </c>
      <c r="L19" s="88"/>
    </row>
    <row r="20" spans="1:12" ht="27" customHeight="1" x14ac:dyDescent="0.25">
      <c r="A20" s="38">
        <v>1</v>
      </c>
      <c r="B20" s="38"/>
      <c r="C20">
        <v>1</v>
      </c>
      <c r="G20" s="91" t="s">
        <v>138</v>
      </c>
      <c r="H20" s="96" t="s">
        <v>9</v>
      </c>
      <c r="I20" s="121" t="s">
        <v>88</v>
      </c>
    </row>
    <row r="21" spans="1:12" ht="27" customHeight="1" x14ac:dyDescent="0.25">
      <c r="A21" s="38"/>
      <c r="B21" s="38"/>
      <c r="G21" s="120"/>
      <c r="H21" s="96" t="s">
        <v>10</v>
      </c>
      <c r="I21" s="121" t="s">
        <v>89</v>
      </c>
    </row>
    <row r="22" spans="1:12" ht="27" customHeight="1" x14ac:dyDescent="0.25">
      <c r="A22" s="38"/>
      <c r="B22" s="38"/>
      <c r="G22" s="118" t="s">
        <v>12</v>
      </c>
      <c r="H22" s="96" t="s">
        <v>8</v>
      </c>
      <c r="I22" s="121" t="s">
        <v>87</v>
      </c>
    </row>
    <row r="23" spans="1:12" ht="34.5" customHeight="1" x14ac:dyDescent="0.25">
      <c r="A23" s="38"/>
      <c r="B23" s="38"/>
      <c r="G23" s="120"/>
      <c r="H23" s="96" t="s">
        <v>96</v>
      </c>
      <c r="I23" s="121" t="s">
        <v>92</v>
      </c>
    </row>
    <row r="24" spans="1:12" ht="27" customHeight="1" x14ac:dyDescent="0.25">
      <c r="A24" s="38"/>
      <c r="B24" s="38"/>
      <c r="G24" s="118" t="s">
        <v>80</v>
      </c>
      <c r="H24" s="96" t="s">
        <v>95</v>
      </c>
      <c r="I24" s="121" t="s">
        <v>104</v>
      </c>
    </row>
    <row r="25" spans="1:12" ht="27" customHeight="1" x14ac:dyDescent="0.25">
      <c r="A25" s="38"/>
      <c r="B25" s="38"/>
      <c r="G25" s="69" t="s">
        <v>65</v>
      </c>
      <c r="H25" s="96" t="s">
        <v>10</v>
      </c>
      <c r="I25" s="89" t="s">
        <v>89</v>
      </c>
    </row>
    <row r="26" spans="1:12" ht="27" customHeight="1" x14ac:dyDescent="0.25">
      <c r="A26" s="38"/>
      <c r="B26" s="38"/>
      <c r="G26" s="120"/>
      <c r="H26" s="96" t="s">
        <v>98</v>
      </c>
      <c r="I26" s="90" t="s">
        <v>105</v>
      </c>
    </row>
    <row r="27" spans="1:12" ht="27" customHeight="1" x14ac:dyDescent="0.25">
      <c r="A27" s="38"/>
      <c r="B27" s="38"/>
      <c r="G27" s="69" t="s">
        <v>34</v>
      </c>
      <c r="H27" s="96" t="s">
        <v>8</v>
      </c>
      <c r="I27" s="89" t="s">
        <v>87</v>
      </c>
    </row>
    <row r="28" spans="1:12" ht="27" customHeight="1" x14ac:dyDescent="0.25">
      <c r="A28" s="38"/>
      <c r="B28" s="38"/>
      <c r="G28" s="120"/>
      <c r="H28" s="96" t="s">
        <v>96</v>
      </c>
      <c r="I28" s="90" t="s">
        <v>92</v>
      </c>
    </row>
    <row r="29" spans="1:12" ht="27" customHeight="1" x14ac:dyDescent="0.25">
      <c r="A29" s="38"/>
      <c r="B29" s="38"/>
      <c r="G29" s="116" t="s">
        <v>99</v>
      </c>
      <c r="H29" s="96" t="s">
        <v>97</v>
      </c>
      <c r="I29" s="90" t="s">
        <v>91</v>
      </c>
    </row>
    <row r="30" spans="1:12" ht="27" customHeight="1" x14ac:dyDescent="0.25">
      <c r="A30" s="38"/>
      <c r="B30" s="38"/>
      <c r="G30" s="120"/>
      <c r="H30" s="96" t="s">
        <v>106</v>
      </c>
      <c r="I30" s="90" t="s">
        <v>103</v>
      </c>
    </row>
    <row r="31" spans="1:12" ht="27" customHeight="1" x14ac:dyDescent="0.25">
      <c r="A31" s="38"/>
      <c r="B31" s="38"/>
      <c r="G31" s="69" t="s">
        <v>102</v>
      </c>
      <c r="H31" s="96" t="s">
        <v>97</v>
      </c>
      <c r="I31" s="90" t="s">
        <v>91</v>
      </c>
    </row>
    <row r="32" spans="1:12" ht="27" customHeight="1" x14ac:dyDescent="0.25">
      <c r="A32" s="38"/>
      <c r="B32" s="38"/>
      <c r="G32" s="120"/>
      <c r="H32" s="96" t="s">
        <v>106</v>
      </c>
      <c r="I32" s="90" t="s">
        <v>103</v>
      </c>
    </row>
    <row r="33" spans="1:9" ht="30" customHeight="1" x14ac:dyDescent="0.25">
      <c r="A33" s="38"/>
      <c r="B33" s="38"/>
      <c r="G33" s="116" t="s">
        <v>100</v>
      </c>
      <c r="H33" s="96" t="s">
        <v>72</v>
      </c>
      <c r="I33" s="90" t="s">
        <v>90</v>
      </c>
    </row>
    <row r="34" spans="1:9" ht="27" customHeight="1" x14ac:dyDescent="0.25">
      <c r="A34" s="38">
        <v>2</v>
      </c>
      <c r="B34" s="38"/>
      <c r="G34" s="120"/>
      <c r="H34" s="96" t="s">
        <v>106</v>
      </c>
      <c r="I34" s="90" t="s">
        <v>103</v>
      </c>
    </row>
    <row r="35" spans="1:9" ht="37.5" customHeight="1" x14ac:dyDescent="0.25">
      <c r="A35" s="38">
        <v>3</v>
      </c>
      <c r="B35" s="38"/>
      <c r="G35" s="69" t="s">
        <v>101</v>
      </c>
      <c r="H35" s="96" t="s">
        <v>72</v>
      </c>
      <c r="I35" s="90" t="s">
        <v>90</v>
      </c>
    </row>
    <row r="36" spans="1:9" ht="27" customHeight="1" x14ac:dyDescent="0.25">
      <c r="G36" s="91"/>
      <c r="H36" s="96" t="s">
        <v>106</v>
      </c>
      <c r="I36" s="90" t="s">
        <v>103</v>
      </c>
    </row>
    <row r="37" spans="1:9" ht="27" customHeight="1" x14ac:dyDescent="0.25">
      <c r="G37" s="122"/>
      <c r="H37" s="104"/>
      <c r="I37" s="108"/>
    </row>
    <row r="38" spans="1:9" ht="27" customHeight="1" x14ac:dyDescent="0.25">
      <c r="G38" s="122"/>
      <c r="H38" s="104"/>
      <c r="I38" s="108"/>
    </row>
    <row r="39" spans="1:9" ht="27" customHeight="1" x14ac:dyDescent="0.25">
      <c r="A39" s="6" t="s">
        <v>62</v>
      </c>
      <c r="G39" s="122"/>
      <c r="H39" s="104"/>
      <c r="I39" s="108"/>
    </row>
    <row r="40" spans="1:9" ht="66.75" customHeight="1" x14ac:dyDescent="0.25">
      <c r="A40" s="6" t="s">
        <v>63</v>
      </c>
      <c r="B40" s="41" t="s">
        <v>61</v>
      </c>
      <c r="G40" s="122"/>
      <c r="H40" s="104"/>
      <c r="I40" s="108"/>
    </row>
    <row r="41" spans="1:9" ht="27" customHeight="1" x14ac:dyDescent="0.25">
      <c r="B41" s="40" t="s">
        <v>76</v>
      </c>
      <c r="G41" s="122"/>
      <c r="H41" s="104"/>
      <c r="I41" s="108"/>
    </row>
    <row r="42" spans="1:9" ht="27" customHeight="1" x14ac:dyDescent="0.25">
      <c r="G42" s="104"/>
      <c r="H42" s="104"/>
      <c r="I42" s="105"/>
    </row>
    <row r="43" spans="1:9" ht="27" customHeight="1" x14ac:dyDescent="0.25">
      <c r="B43" s="4" t="s">
        <v>74</v>
      </c>
      <c r="G43" s="104"/>
      <c r="H43" s="107"/>
      <c r="I43" s="107"/>
    </row>
    <row r="44" spans="1:9" ht="27" customHeight="1" x14ac:dyDescent="0.25">
      <c r="B44" t="s">
        <v>77</v>
      </c>
      <c r="G44" s="104"/>
      <c r="H44" s="104"/>
      <c r="I44" s="105"/>
    </row>
    <row r="45" spans="1:9" ht="26.25" customHeight="1" x14ac:dyDescent="0.25">
      <c r="B45" t="s">
        <v>73</v>
      </c>
      <c r="G45" s="104"/>
      <c r="H45" s="104"/>
      <c r="I45" s="108"/>
    </row>
    <row r="46" spans="1:9" ht="26.25" customHeight="1" x14ac:dyDescent="0.25">
      <c r="G46" s="104"/>
      <c r="H46" s="107"/>
      <c r="I46" s="107"/>
    </row>
    <row r="47" spans="1:9" ht="26.25" customHeight="1" x14ac:dyDescent="0.25">
      <c r="G47" s="104"/>
      <c r="H47" s="104"/>
      <c r="I47" s="108"/>
    </row>
    <row r="48" spans="1:9" ht="26.25" customHeight="1" x14ac:dyDescent="0.25">
      <c r="G48" s="104"/>
      <c r="H48" s="104"/>
      <c r="I48" s="108"/>
    </row>
    <row r="49" spans="7:9" ht="26.25" customHeight="1" x14ac:dyDescent="0.25">
      <c r="G49" s="104"/>
      <c r="H49" s="107"/>
      <c r="I49" s="107"/>
    </row>
    <row r="50" spans="7:9" ht="26.25" customHeight="1" x14ac:dyDescent="0.25">
      <c r="G50" s="104"/>
      <c r="H50" s="104"/>
      <c r="I50" s="108"/>
    </row>
    <row r="51" spans="7:9" ht="26.25" customHeight="1" x14ac:dyDescent="0.25">
      <c r="G51" s="104"/>
      <c r="H51" s="104"/>
      <c r="I51" s="108"/>
    </row>
    <row r="52" spans="7:9" ht="26.25" customHeight="1" x14ac:dyDescent="0.25">
      <c r="G52" s="104"/>
      <c r="H52" s="104"/>
      <c r="I52" s="108"/>
    </row>
    <row r="53" spans="7:9" x14ac:dyDescent="0.25">
      <c r="G53" s="104"/>
      <c r="H53" s="107"/>
      <c r="I53" s="107"/>
    </row>
    <row r="54" spans="7:9" x14ac:dyDescent="0.25">
      <c r="G54" s="104"/>
      <c r="H54" s="109"/>
      <c r="I54" s="110"/>
    </row>
    <row r="55" spans="7:9" x14ac:dyDescent="0.25">
      <c r="G55" s="104"/>
      <c r="H55" s="104"/>
      <c r="I55" s="110"/>
    </row>
    <row r="56" spans="7:9" x14ac:dyDescent="0.25">
      <c r="G56" s="104"/>
      <c r="H56" s="104"/>
      <c r="I56" s="110"/>
    </row>
    <row r="57" spans="7:9" x14ac:dyDescent="0.25">
      <c r="G57" s="104"/>
      <c r="H57" s="104"/>
      <c r="I57" s="110"/>
    </row>
    <row r="58" spans="7:9" x14ac:dyDescent="0.25">
      <c r="G58" s="104"/>
      <c r="H58" s="104"/>
      <c r="I58" s="110"/>
    </row>
    <row r="59" spans="7:9" x14ac:dyDescent="0.25">
      <c r="G59" s="104"/>
      <c r="H59" s="104"/>
      <c r="I59" s="110"/>
    </row>
    <row r="60" spans="7:9" x14ac:dyDescent="0.25">
      <c r="G60" s="104"/>
      <c r="H60" s="104"/>
      <c r="I60" s="110"/>
    </row>
  </sheetData>
  <printOptions horizontalCentered="1"/>
  <pageMargins left="0.31496062992125984" right="0.31496062992125984" top="0.35433070866141736" bottom="0.35433070866141736" header="0.31496062992125984" footer="0.31496062992125984"/>
  <pageSetup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29FDC5-B51C-41A4-AB4E-809F63E0EE9E}">
  <ds:schemaRefs>
    <ds:schemaRef ds:uri="http://schemas.microsoft.com/office/2006/metadata/properties"/>
    <ds:schemaRef ds:uri="7d7cdc55-6ebe-4ecb-a43c-ecb324da520f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A6A692F-A24E-47AB-A3A9-7015CCFF22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12</vt:i4>
      </vt:variant>
    </vt:vector>
  </HeadingPairs>
  <TitlesOfParts>
    <vt:vector size="16" baseType="lpstr">
      <vt:lpstr>Rozpočet projektu tabuľka</vt:lpstr>
      <vt:lpstr>Pomocný rozpočet</vt:lpstr>
      <vt:lpstr>Prieskum trhu</vt:lpstr>
      <vt:lpstr>výberové polia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metodika7</cp:lastModifiedBy>
  <cp:lastPrinted>2020-02-18T12:38:56Z</cp:lastPrinted>
  <dcterms:created xsi:type="dcterms:W3CDTF">2016-08-17T07:38:10Z</dcterms:created>
  <dcterms:modified xsi:type="dcterms:W3CDTF">2022-01-04T10:40:11Z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